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89" firstSheet="10"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2020年部门（单位）整体绩效目标表" sheetId="19" r:id="rId11"/>
    <sheet name="测绘费绩效目标" sheetId="12" r:id="rId12"/>
    <sheet name="2020年中央重点生态保护修复治理" sheetId="13" r:id="rId13"/>
    <sheet name="伊滨区农村房屋不动产登记项目" sheetId="14" r:id="rId14"/>
    <sheet name="第三次全国土地调查工作" sheetId="15" r:id="rId15"/>
    <sheet name="区域性评估项目费" sheetId="16" r:id="rId16"/>
    <sheet name="后勤服务费" sheetId="17" r:id="rId17"/>
    <sheet name="压覆矿产储量核实项目费" sheetId="11" r:id="rId18"/>
    <sheet name="2020年洛阳经济开发区土地集约利用评价" sheetId="18" r:id="rId19"/>
  </sheets>
  <externalReferences>
    <externalReference r:id="rId20"/>
    <externalReference r:id="rId21"/>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0">'1部门收支总体情况表'!$A$1:L23</definedName>
    <definedName name="_xlnm.Print_Area" localSheetId="12">'2020年中央重点生态保护修复治理'!$A$1:T22</definedName>
    <definedName name="_xlnm.Print_Area" localSheetId="1">'2部门收入总体情况表'!$A$1:$V$18</definedName>
    <definedName name="_xlnm.Print_Area" localSheetId="2">'3部门支出总体情况表'!$A$1:$L$17</definedName>
    <definedName name="_xlnm.Print_Area" localSheetId="3">'4财政拨款收支总体情况表'!$A$1:M35</definedName>
    <definedName name="_xlnm.Print_Area" localSheetId="4">'5一般公共预算支出情况表'!$A$1:$K$17</definedName>
    <definedName name="_xlnm.Print_Area" localSheetId="5">'6一般公共预算基本支出情况表'!$A$1:$Q$14</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localSheetId="11">测绘费绩效目标!$A$1:T22</definedName>
    <definedName name="_xlnm.Print_Area" localSheetId="14">第三次全国土地调查工作!$A$1:T22</definedName>
    <definedName name="_xlnm.Print_Area" localSheetId="16">后勤服务费!$A$1:T22</definedName>
    <definedName name="_xlnm.Print_Area" localSheetId="15">区域性评估项目费!$A$1:T22</definedName>
    <definedName name="_xlnm.Print_Area" localSheetId="17">压覆矿产储量核实项目费!$A$1:T22</definedName>
    <definedName name="_xlnm.Print_Area" localSheetId="13">伊滨区农村房屋不动产登记项目!$A$1:T22</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<sst xmlns="http://schemas.openxmlformats.org/spreadsheetml/2006/main" count="893" uniqueCount="317">
  <si>
    <t>2020年收支总体情况表</t>
  </si>
  <si>
    <t>单位名称：洛阳市国土资源局伊滨分局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</si>
  <si>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</si>
  <si>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</si>
  <si>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</si>
  <si>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</si>
  <si>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</si>
  <si>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</si>
  <si>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</si>
  <si>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</si>
  <si>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</si>
  <si>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</si>
  <si>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</si>
  <si>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</si>
  <si>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</si>
  <si>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</si>
  <si>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</si>
  <si>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</si>
  <si>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</si>
  <si>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</si>
  <si>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</si>
  <si>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</si>
  <si>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</si>
  <si>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</si>
  <si>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</si>
  <si>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</si>
  <si>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</si>
  <si>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</si>
  <si>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</si>
  <si>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</si>
  <si>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</si>
  <si>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</si>
  <si>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</si>
  <si>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</si>
  <si>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</si>
  <si>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</si>
  <si>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</si>
  <si>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</si>
  <si>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</si>
  <si>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</si>
  <si>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</si>
  <si>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</si>
  <si>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</si>
  <si>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</si>
  <si>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</si>
  <si>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</si>
  <si>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</si>
  <si>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</si>
  <si>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</si>
  <si>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</si>
  <si>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</si>
  <si>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</si>
  <si>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</si>
  <si>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</si>
  <si>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</si>
  <si>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</si>
  <si>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</si>
  <si>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</si>
  <si>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</si>
  <si>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</si>
  <si>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</si>
  <si>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</si>
  <si>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</si>
  <si>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</si>
  <si>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</si>
  <si>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</si>
  <si>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</si>
  <si>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</si>
  <si>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伊滨区国土局</t>
  </si>
  <si>
    <t>220</t>
  </si>
  <si>
    <t>01</t>
  </si>
  <si>
    <t>行政运行</t>
  </si>
  <si>
    <t>05</t>
  </si>
  <si>
    <t>土地资源调查</t>
  </si>
  <si>
    <t>地质灾害防治</t>
  </si>
  <si>
    <t>06</t>
  </si>
  <si>
    <t>土地资源利用与保护</t>
  </si>
  <si>
    <t>08</t>
  </si>
  <si>
    <t>自然资源行业业务管理</t>
  </si>
  <si>
    <t>地质矿产资源利用与保护</t>
  </si>
  <si>
    <t>03</t>
  </si>
  <si>
    <t>机关服务</t>
  </si>
  <si>
    <t>04</t>
  </si>
  <si>
    <t>自然资源规划及管理</t>
  </si>
  <si>
    <t>12</t>
  </si>
  <si>
    <t>土地资源储备支出</t>
  </si>
  <si>
    <t>2020年部门支出总体情况表</t>
  </si>
  <si>
    <t>科目编码</t>
  </si>
  <si>
    <t>2020年</t>
  </si>
  <si>
    <t>基本支出</t>
  </si>
  <si>
    <t>项目支出</t>
  </si>
  <si>
    <t>人员支出</t>
  </si>
  <si>
    <t>公用支出</t>
  </si>
  <si>
    <t>部门支出</t>
  </si>
  <si>
    <t>专项支出</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</si>
  <si>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</si>
  <si>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</si>
  <si>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</si>
  <si>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</si>
  <si>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</si>
  <si>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</si>
  <si>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</si>
  <si>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</si>
  <si>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</si>
  <si>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</si>
  <si>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</si>
  <si>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</si>
  <si>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</si>
  <si>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</si>
  <si>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</si>
  <si>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</si>
  <si>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</si>
  <si>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</si>
  <si>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</si>
  <si>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</si>
  <si>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</si>
  <si>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</si>
  <si>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</si>
  <si>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</si>
  <si>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</si>
  <si>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</si>
  <si>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</si>
  <si>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</si>
  <si>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</si>
  <si>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</si>
  <si>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</si>
  <si>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</si>
  <si>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</si>
  <si>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</si>
  <si>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</si>
  <si>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</si>
  <si>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</si>
  <si>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</si>
  <si>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</si>
  <si>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</si>
  <si>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</si>
  <si>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</si>
  <si>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</si>
  <si>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</si>
  <si>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</si>
  <si>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</si>
  <si>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</si>
  <si>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</si>
  <si>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02</t>
  </si>
  <si>
    <t>津贴补贴</t>
  </si>
  <si>
    <t>工资奖金津补贴</t>
  </si>
  <si>
    <t>奖金</t>
  </si>
  <si>
    <t>福利费</t>
  </si>
  <si>
    <t>办公经费</t>
  </si>
  <si>
    <t>办公费</t>
  </si>
  <si>
    <t>2020年一般公共预算“三公”经费支出情况表</t>
  </si>
  <si>
    <t>项      目</t>
  </si>
  <si>
    <t>2020年“三公”经费预算数</t>
  </si>
  <si>
    <t>共计</t>
  </si>
  <si>
    <t>0</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</si>
  <si>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</si>
  <si>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</si>
  <si>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</si>
  <si>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</si>
  <si>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</si>
  <si>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</si>
  <si>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</si>
  <si>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</si>
  <si>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</si>
  <si>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</si>
  <si>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</si>
  <si>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</si>
  <si>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</si>
  <si>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</si>
  <si>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</si>
  <si>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</si>
  <si>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</si>
  <si>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</si>
  <si>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</si>
  <si>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</si>
  <si>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</si>
  <si>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</si>
  <si>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</si>
  <si>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</si>
  <si>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</si>
  <si>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</si>
  <si>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</si>
  <si>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机关运行经费支出</t>
  </si>
  <si>
    <t>*</t>
  </si>
  <si>
    <t>2020年部门（单位）整体绩效目标表</t>
  </si>
  <si>
    <t>单位名称：</t>
  </si>
  <si>
    <t>部门（单位）名称</t>
  </si>
  <si>
    <t>年度
主要
任务</t>
  </si>
  <si>
    <t>任务名称</t>
  </si>
  <si>
    <t>主要内容</t>
  </si>
  <si>
    <t>预算金额</t>
  </si>
  <si>
    <t>总额</t>
  </si>
  <si>
    <t>本级财政资金</t>
  </si>
  <si>
    <t>上级补助</t>
  </si>
  <si>
    <t>任务1</t>
  </si>
  <si>
    <t>土地测绘费</t>
  </si>
  <si>
    <t>任务2</t>
  </si>
  <si>
    <t>2020年中央重点生态保护修复治理</t>
  </si>
  <si>
    <t>任务3</t>
  </si>
  <si>
    <t>伊滨区农村房屋不动产登记项目</t>
  </si>
  <si>
    <t>任务4</t>
  </si>
  <si>
    <t>第三次全国土地调查工作</t>
  </si>
  <si>
    <t>任务5</t>
  </si>
  <si>
    <t>区域性评估项目费</t>
  </si>
  <si>
    <t>任务6</t>
  </si>
  <si>
    <t>压覆矿产储量核实项目费</t>
  </si>
  <si>
    <t>任务7</t>
  </si>
  <si>
    <t>2020年洛阳经济开发区土地集约利用评价</t>
  </si>
  <si>
    <t>任务8</t>
  </si>
  <si>
    <t>后勤服务费费</t>
  </si>
  <si>
    <t>金额合计</t>
  </si>
  <si>
    <t>年度
总体
目标</t>
  </si>
  <si>
    <t>为提高伊滨分局用地管理水平和土地资源保障能力，确保专款专用，杜绝挤占和挪用，确保各级财政资金按照预算核定的内容和用途使用，加强土地管理， 保护、开发土地资源，合理利用土地，切实保护耕地。</t>
  </si>
  <si>
    <t>年
度
绩
效
指
标</t>
  </si>
  <si>
    <t>一级指标</t>
  </si>
  <si>
    <t>二级指标</t>
  </si>
  <si>
    <t>三级指标</t>
  </si>
  <si>
    <t>指标值</t>
  </si>
  <si>
    <t>产出指标</t>
  </si>
  <si>
    <t>数量指标</t>
  </si>
  <si>
    <t>1794.48万元</t>
  </si>
  <si>
    <t>质量指标</t>
  </si>
  <si>
    <t>确保测绘成果质量，确保成果可顺利通过河南省自然资源厅的验收。</t>
  </si>
  <si>
    <t>时效指标</t>
  </si>
  <si>
    <t>为提高伊滨分局用地管理水平和土地资源保障能力。</t>
  </si>
  <si>
    <t>成本指标</t>
  </si>
  <si>
    <t>确保专款专用，杜绝挤占和挪用，确保各级财政资金按照预算核定的内容和用途使用。</t>
  </si>
  <si>
    <t>效益指标</t>
  </si>
  <si>
    <t>经济效益
指标</t>
  </si>
  <si>
    <t>提升土地资源利用的社会效益和经济效益，促进土地节约集约利用以及开发区扩区和区位调整审核、动态监管、规划计划管理及有关政策制定提供依据。</t>
  </si>
  <si>
    <t>社会效益
指标</t>
  </si>
  <si>
    <t>提高审批服务效率、减轻企业负担、促进建设项目尽快落地的目标。</t>
  </si>
  <si>
    <t>生态效益
指标</t>
  </si>
  <si>
    <t>加强土地管理， 保护、开发土地资源，合理利用土地，切实保护耕地。</t>
  </si>
  <si>
    <t>可持续影响
指标</t>
  </si>
  <si>
    <t>全面实现评估成果共享，提供给入驻园区的工程建设项目无偿使用。</t>
  </si>
  <si>
    <t>满意度
指标</t>
  </si>
  <si>
    <t>服务对象
满意度指标</t>
  </si>
  <si>
    <t>符合洛阳市伊滨区实际情况、成果能否通过省厅验收等方面。</t>
  </si>
  <si>
    <t>2020年预算项目支出绩效目标表</t>
  </si>
  <si>
    <t>项目名称</t>
  </si>
  <si>
    <t>主管部门</t>
  </si>
  <si>
    <t>洛阳市国土资源局伊滨分局</t>
  </si>
  <si>
    <t>实施单位</t>
  </si>
  <si>
    <t>项目概况</t>
  </si>
  <si>
    <t>项目类别</t>
  </si>
  <si>
    <t>项目属性</t>
  </si>
  <si>
    <t>延续性</t>
  </si>
  <si>
    <t>项目周期</t>
  </si>
  <si>
    <t>项目负责人</t>
  </si>
  <si>
    <t>资金来源</t>
  </si>
  <si>
    <t>其中：本级财政资金</t>
  </si>
  <si>
    <t>本级财政资金             分年项目预算</t>
  </si>
  <si>
    <t>2021年</t>
  </si>
  <si>
    <t>2022年</t>
  </si>
  <si>
    <t>项目基本概况</t>
  </si>
  <si>
    <t>遵照国土资发〔2011〕180号文件要求，严格遵守行业规范，由伊滨分局组织乡镇工作人员及测绘单位进行勘测。最终数据成果在技术单位成果自检基础上，由伊滨分局组织自查，通过后上报省自然资源厅验收。</t>
  </si>
  <si>
    <t>政策依据</t>
  </si>
  <si>
    <t>《全国土地变更调查工作规则(试行)》于2011年11月3日由中华人民共和国国土资源部以国土资发〔2011〕180号印发。</t>
  </si>
  <si>
    <t>项目支出绩效目标与指标</t>
  </si>
  <si>
    <t>绩效目标</t>
  </si>
  <si>
    <t>土地变更调查工作的目的是，掌握全国年度土地利用现状变化情况，保护耕地，保持全国土地调查数据和国土资源综合监管平台基础信息的准确性和现势性，以满足国土资源管理和经济社会发展的需要。</t>
  </si>
  <si>
    <t>绩效指标</t>
  </si>
  <si>
    <t>确保专款专用，杜绝挤占和挪用，确保各级财政资金按照预算核定的内容和用途使用</t>
  </si>
  <si>
    <t>经济效益指标</t>
  </si>
  <si>
    <t>无</t>
  </si>
  <si>
    <t>社会效益指标</t>
  </si>
  <si>
    <t>生态效益指标</t>
  </si>
  <si>
    <t>可持续影响指标</t>
  </si>
  <si>
    <t>满意度指标</t>
  </si>
  <si>
    <t>服务对象满意度指标</t>
  </si>
  <si>
    <t>符合洛阳市伊滨区实际情况、成果能否通过省厅验收等方面</t>
  </si>
  <si>
    <t>对于经查确实无法追溯的责任主体灭失露天矿山，承担生态修复的主体责任，采取地质环境治理、土地综合整治、生态修复治理等综合手段，按照“宜林则林、宜耕则耕、宜草则草、宜景则景”等原则开展矿山生态环境修复绿化工作，最大限度减少裸露地面，增加绿化面积，减少和抑制矿山扬尘，实现“三区两线”范围内责任主体灭失露天矿山修复绿化工作完成率达75%以上的目标。</t>
  </si>
  <si>
    <t>洛财预[2019]602号</t>
  </si>
  <si>
    <t>承担生态修复的主体责任，采取地质环境治理、土地综合整治、生态修复治理等综合手段</t>
  </si>
  <si>
    <t>实现“三区两线”范围内责任主体灭失露天矿山修复绿化工作完成率达75%以上的目标。</t>
  </si>
  <si>
    <t>最大限度减少裸露地面，增加绿化面积。</t>
  </si>
  <si>
    <t>开展矿山生态环境修复绿化工作，最大限度减少裸露地面，增加绿化面积，减少和抑制矿山扬尘，实现“三区两线”范围内责任主体灭失露天矿山修复绿化工作完成率达75%以上的目标。</t>
  </si>
  <si>
    <t>杨建通</t>
  </si>
  <si>
    <t>对集体土地及地上建筑物、构筑物进行统一调查、确权、颁发不动产权证书，原定工期为2019年12月底，预计项目完成时间为2020年。</t>
  </si>
  <si>
    <t>依据《河南省不动产统一登记制度建设联席会议办公室关于印发河南省农村房屋不动产登记实施方案的通知》（豫不动产登记联席办发〔2017〕1号）
《洛阳市人民政府办公室关于印发洛阳市农村房屋不动产登记实施方案的通知》（洛政办〔2018〕38号）</t>
  </si>
  <si>
    <t>保证通过相关部门审核</t>
  </si>
  <si>
    <t>按照项目进度支付</t>
  </si>
  <si>
    <t>包括工程款、监理费用</t>
  </si>
  <si>
    <t>杨建统</t>
  </si>
  <si>
    <t>通过第三次土地调查，全面查清我区土地利用现状和土地资源变化情况，建立第三次土地调
查及专项调查数据库，实现调查成果信息化管理与共享，为国民经济和社会发展、各级政府决策和自然资源精细化管理提供扎实的基础数据支撑。</t>
  </si>
  <si>
    <t>《国务院关于开展第三次全国土地调查的通知》（国发〔2017〕48 号）、《河南省人民政府办公厅关于开展第三次全国土地调查的通知》（豫政办〔2017〕164 号）和《洛阳市人民政府关于开展第三次全国土地调查的通知》（洛政明电〔2018〕1号）</t>
  </si>
  <si>
    <t>全面查清我区土地利用现状和土地资源变化情况，建立第三次土地调查及专项调查数据库，实现调查成果信息化管理与共享。</t>
  </si>
  <si>
    <t>按项目进度支付</t>
  </si>
  <si>
    <t>依据《定额》中规定的各个生产单元定额及计算方法，结合伊滨区调查工作的实际情况，计算出本次伊滨区第三次全国土地调查成本。</t>
  </si>
  <si>
    <t>一次性</t>
  </si>
  <si>
    <t>2020年1月-12月</t>
  </si>
  <si>
    <t>肖京波</t>
  </si>
  <si>
    <t>完成我区区域范围内工程建设项目审批过程中具有共性的前置性评估事项的统一集中评估、评审工作，形成整体性、区域性评价成果。</t>
  </si>
  <si>
    <t>洛阳市工程建设项目审批制度改革领导小组办公室文件（洛工程改革办〔2020〕2号）</t>
  </si>
  <si>
    <t>按照项目进度支付。</t>
  </si>
  <si>
    <t>提高审批服务效率、减轻企业负担、促进建设项目尽快落地的目标</t>
  </si>
  <si>
    <t>后勤服务费</t>
  </si>
  <si>
    <t>驻机关服务人员9人全年工资（包含个人缴纳的社保和公积金）；         2020年晋升薪级；单位承担并交纳应缴的五种社会保险费和住房公积金；10人社保、公积金（因每年按晋升薪级和7月调整社保公积金基数；取暖补贴 ；9人2020年1-12月平时考核奖。</t>
  </si>
  <si>
    <t>伊滨区人民政府拟建设西韩（玄奘互通）立交地面工程-司马光路西延建设工程,需要对道路立交地面工程压覆矿产资源的情况进行核实，编制压覆储量核实报告，并经相关部门评审、备案。</t>
  </si>
  <si>
    <t>《河南省人民政府办公厅关于进一步加强建设项目压覆重要矿产资源管理工作的通知》（豫政办[2013]101号）、《国土资源部关于进一步做好建设项目压覆重要矿产资源审批管理工作的通知》（国土资发[2010]137号）、《河南省国土资源厅关于加强建设项目压覆矿产资源管理工作的通知》（豫国土资发〔2013〕9号）、《河南省国土资源厅贯彻河南省人民政府办公厅关于进一步加强建设项目压覆重要矿产资源管理工作通知的意见》（豫国土资发〔2014〕22号）文。</t>
  </si>
  <si>
    <t>《西韩（玄奘互通）立交地面工程-司马光路西延建设工程拟压覆省财政地质勘查项目储量核实报告》</t>
  </si>
  <si>
    <t>1套</t>
  </si>
  <si>
    <t>《西韩（玄奘互通）立交地面工程-司马光路西延建设工程压覆矿产资源储量核实报告》</t>
  </si>
  <si>
    <t>符合国家现行相关规范、规程要求</t>
  </si>
  <si>
    <t>按照合同给定的工期提交成果</t>
  </si>
  <si>
    <t>/</t>
  </si>
  <si>
    <t xml:space="preserve"> 为西韩（玄奘互通）立交地面工程-司马光路西延建设工程建设设计提供基础依据</t>
  </si>
  <si>
    <t>符合国家绿色勘查工作要求</t>
  </si>
  <si>
    <t>成果质量</t>
  </si>
  <si>
    <t>洛阳市自然资源和规划局</t>
  </si>
  <si>
    <t>延续性项目</t>
  </si>
  <si>
    <t>赵彦辉</t>
  </si>
  <si>
    <t>以《中国开发区审核公告目录（2018年版）》公告核准面积为评价范围，按照《开发区土地集约利用评价规程（2014年度试行）》的要求完成开发区土地集约利用评价工作，主要包括土地利用状况调查、土地集约利用程度评价和土地集约利用潜力测算三个方面。</t>
  </si>
  <si>
    <t>《自然资源部办公厅关于做好2019年度建设用地节约集约利用状况评价有关工作的通知》（自然资办函〔2019〕1056号）、《河南省自然资源厅办公室关于开展2019年度建设用地节约集约利用状况评价工作的通知（豫自然资办函〔2019〕70号）》</t>
  </si>
  <si>
    <t>通过开展开发区土地集约利用更新评价，全面掌握开发区土地集约利用状况，摸清、明确开发区评价范围内可供挖掘的土地规模、分布、利用特点等情况，为提高开发区用地管理水平和土地资源保障能力，提升土地资源利用的社会效益和经济效益，促进土地节约集约利用以及开发区扩区和区位调整审核、动态监管、规划计划管理及有关政策制定提供依据。</t>
  </si>
  <si>
    <t>促进土地节约集约利用以及开发区扩区和区位调整审核、动态监管、规划计划管理及有关政策制定提供依据</t>
  </si>
</sst>
</file>

<file path=xl/styles.xml><?xml version="1.0" encoding="utf-8"?>
<styleSheet xmlns="http://schemas.openxmlformats.org/spreadsheetml/2006/main">
  <numFmts count="15">
    <numFmt numFmtId="176" formatCode="0.00_ "/>
    <numFmt numFmtId="42" formatCode="_ &quot;￥&quot;* #,##0_ ;_ &quot;￥&quot;* \-#,##0_ ;_ &quot;￥&quot;* &quot;-&quot;_ ;_ @_ "/>
    <numFmt numFmtId="177" formatCode="#,##0.0000"/>
    <numFmt numFmtId="178" formatCode="#,##0.0_);[Red]\(#,##0.0\)"/>
    <numFmt numFmtId="41" formatCode="_ * #,##0_ ;_ * \-#,##0_ ;_ * &quot;-&quot;_ ;_ @_ "/>
    <numFmt numFmtId="179" formatCode="#,##0.00_ "/>
    <numFmt numFmtId="44" formatCode="_ &quot;￥&quot;* #,##0.00_ ;_ &quot;￥&quot;* \-#,##0.00_ ;_ &quot;￥&quot;* &quot;-&quot;??_ ;_ @_ "/>
    <numFmt numFmtId="180" formatCode="#,##0.00_);[Red]\(#,##0.00\)"/>
    <numFmt numFmtId="43" formatCode="_ * #,##0.00_ ;_ * \-#,##0.00_ ;_ * &quot;-&quot;??_ ;_ @_ "/>
    <numFmt numFmtId="181" formatCode="#,##0_);[Red]\(#,##0\)"/>
    <numFmt numFmtId="182" formatCode="00"/>
    <numFmt numFmtId="183" formatCode="0000"/>
    <numFmt numFmtId="184" formatCode="* #,##0.00;* \-#,##0.00;* &quot;&quot;??;@"/>
    <numFmt numFmtId="185" formatCode="#,##0.0"/>
    <numFmt numFmtId="186" formatCode="0.00_);[Red]\(0.00\)"/>
  </numFmts>
  <fonts count="38">
    <font>
      <sz val="12"/>
      <name val="宋体"/>
      <charset val="134"/>
    </font>
    <font>
      <sz val="22"/>
      <color indexed="8"/>
      <name val="方正小标宋简体"/>
      <charset val="134"/>
    </font>
    <font>
      <sz val="10"/>
      <color indexed="8"/>
      <name val="宋体"/>
      <charset val="134"/>
    </font>
    <font>
      <sz val="11"/>
      <color indexed="8"/>
      <name val="宋体"/>
      <charset val="134"/>
    </font>
    <font>
      <sz val="10"/>
      <color theme="1"/>
      <name val="宋体"/>
      <charset val="134"/>
    </font>
    <font>
      <sz val="9"/>
      <color indexed="8"/>
      <name val="宋体"/>
      <charset val="134"/>
    </font>
    <font>
      <b/>
      <sz val="20"/>
      <name val="宋体"/>
      <charset val="134"/>
    </font>
    <font>
      <b/>
      <sz val="12"/>
      <name val="宋体"/>
      <charset val="134"/>
    </font>
    <font>
      <sz val="11"/>
      <name val="宋体"/>
      <charset val="134"/>
    </font>
    <font>
      <sz val="9"/>
      <name val="宋体"/>
      <charset val="134"/>
    </font>
    <font>
      <sz val="22"/>
      <name val="方正小标宋简体"/>
      <charset val="134"/>
    </font>
    <font>
      <sz val="10"/>
      <name val="宋体"/>
      <charset val="134"/>
    </font>
    <font>
      <sz val="20"/>
      <name val="宋体"/>
      <charset val="134"/>
    </font>
    <font>
      <sz val="20"/>
      <color indexed="8"/>
      <name val="黑体"/>
      <charset val="134"/>
    </font>
    <font>
      <sz val="11"/>
      <color rgb="FFFF0000"/>
      <name val="宋体"/>
      <charset val="0"/>
      <scheme val="minor"/>
    </font>
    <font>
      <b/>
      <sz val="11"/>
      <color rgb="FFFFFFFF"/>
      <name val="宋体"/>
      <charset val="0"/>
      <scheme val="minor"/>
    </font>
    <font>
      <sz val="11"/>
      <color theme="1"/>
      <name val="宋体"/>
      <charset val="0"/>
      <scheme val="minor"/>
    </font>
    <font>
      <sz val="11"/>
      <color indexed="9"/>
      <name val="宋体"/>
      <charset val="134"/>
    </font>
    <font>
      <b/>
      <sz val="13"/>
      <color theme="3"/>
      <name val="宋体"/>
      <charset val="134"/>
      <scheme val="minor"/>
    </font>
    <font>
      <sz val="11"/>
      <color theme="1"/>
      <name val="宋体"/>
      <charset val="134"/>
      <scheme val="minor"/>
    </font>
    <font>
      <sz val="11"/>
      <color indexed="17"/>
      <name val="宋体"/>
      <charset val="134"/>
    </font>
    <font>
      <b/>
      <sz val="11"/>
      <color rgb="FFFA7D00"/>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indexed="16"/>
      <name val="宋体"/>
      <charset val="134"/>
    </font>
    <font>
      <i/>
      <sz val="11"/>
      <color rgb="FF7F7F7F"/>
      <name val="宋体"/>
      <charset val="0"/>
      <scheme val="minor"/>
    </font>
    <font>
      <u/>
      <sz val="11"/>
      <color rgb="FF800080"/>
      <name val="宋体"/>
      <charset val="0"/>
      <scheme val="minor"/>
    </font>
    <font>
      <sz val="11"/>
      <color rgb="FFFA7D00"/>
      <name val="宋体"/>
      <charset val="0"/>
      <scheme val="minor"/>
    </font>
    <font>
      <sz val="11"/>
      <color indexed="20"/>
      <name val="宋体"/>
      <charset val="134"/>
    </font>
  </fonts>
  <fills count="51">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10"/>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51"/>
        <bgColor indexed="64"/>
      </patternFill>
    </fill>
    <fill>
      <patternFill patternType="solid">
        <fgColor indexed="3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11"/>
        <bgColor indexed="64"/>
      </patternFill>
    </fill>
    <fill>
      <patternFill patternType="solid">
        <fgColor indexed="52"/>
        <bgColor indexed="64"/>
      </patternFill>
    </fill>
    <fill>
      <patternFill patternType="solid">
        <fgColor indexed="62"/>
        <bgColor indexed="64"/>
      </patternFill>
    </fill>
    <fill>
      <patternFill patternType="solid">
        <fgColor indexed="36"/>
        <bgColor indexed="64"/>
      </patternFill>
    </fill>
    <fill>
      <patternFill patternType="solid">
        <fgColor indexed="53"/>
        <bgColor indexed="64"/>
      </patternFill>
    </fill>
    <fill>
      <patternFill patternType="solid">
        <fgColor indexed="30"/>
        <bgColor indexed="64"/>
      </patternFill>
    </fill>
    <fill>
      <patternFill patternType="solid">
        <fgColor indexed="57"/>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indexed="0"/>
      </right>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indexed="8"/>
      </left>
      <right/>
      <top style="thin">
        <color indexed="8"/>
      </top>
      <bottom style="thin">
        <color indexed="8"/>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26">
    <xf numFmtId="0" fontId="0" fillId="0" borderId="0">
      <alignment vertical="center"/>
    </xf>
    <xf numFmtId="42" fontId="19" fillId="0" borderId="0" applyFont="0" applyFill="0" applyBorder="0" applyAlignment="0" applyProtection="0">
      <alignment vertical="center"/>
    </xf>
    <xf numFmtId="0" fontId="3" fillId="27" borderId="0" applyNumberFormat="0" applyBorder="0" applyAlignment="0" applyProtection="0">
      <alignment vertical="center"/>
    </xf>
    <xf numFmtId="0" fontId="16" fillId="22" borderId="0" applyNumberFormat="0" applyBorder="0" applyAlignment="0" applyProtection="0">
      <alignment vertical="center"/>
    </xf>
    <xf numFmtId="0" fontId="28" fillId="19" borderId="39" applyNumberFormat="0" applyAlignment="0" applyProtection="0">
      <alignment vertical="center"/>
    </xf>
    <xf numFmtId="44" fontId="19" fillId="0" borderId="0" applyFont="0" applyFill="0" applyBorder="0" applyAlignment="0" applyProtection="0">
      <alignment vertical="center"/>
    </xf>
    <xf numFmtId="0" fontId="3" fillId="8" borderId="0" applyNumberFormat="0" applyBorder="0" applyAlignment="0" applyProtection="0">
      <alignment vertical="center"/>
    </xf>
    <xf numFmtId="0" fontId="3" fillId="33" borderId="0" applyNumberFormat="0" applyBorder="0" applyAlignment="0" applyProtection="0">
      <alignment vertical="center"/>
    </xf>
    <xf numFmtId="0" fontId="17" fillId="5" borderId="0" applyNumberFormat="0" applyBorder="0" applyAlignment="0" applyProtection="0">
      <alignment vertical="center"/>
    </xf>
    <xf numFmtId="0" fontId="3" fillId="35" borderId="0" applyNumberFormat="0" applyBorder="0" applyAlignment="0" applyProtection="0">
      <alignment vertical="center"/>
    </xf>
    <xf numFmtId="41" fontId="19" fillId="0" borderId="0" applyFont="0" applyFill="0" applyBorder="0" applyAlignment="0" applyProtection="0">
      <alignment vertical="center"/>
    </xf>
    <xf numFmtId="0" fontId="16" fillId="37" borderId="0" applyNumberFormat="0" applyBorder="0" applyAlignment="0" applyProtection="0">
      <alignment vertical="center"/>
    </xf>
    <xf numFmtId="0" fontId="32" fillId="38" borderId="0" applyNumberFormat="0" applyBorder="0" applyAlignment="0" applyProtection="0">
      <alignment vertical="center"/>
    </xf>
    <xf numFmtId="43" fontId="19" fillId="0" borderId="0" applyFont="0" applyFill="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9" fontId="19" fillId="0" borderId="0" applyFont="0" applyFill="0" applyBorder="0" applyAlignment="0" applyProtection="0">
      <alignment vertical="center"/>
    </xf>
    <xf numFmtId="0" fontId="35" fillId="0" borderId="0" applyNumberFormat="0" applyFill="0" applyBorder="0" applyAlignment="0" applyProtection="0">
      <alignment vertical="center"/>
    </xf>
    <xf numFmtId="0" fontId="19" fillId="30" borderId="43" applyNumberFormat="0" applyFont="0" applyAlignment="0" applyProtection="0">
      <alignment vertical="center"/>
    </xf>
    <xf numFmtId="0" fontId="3" fillId="31" borderId="0" applyNumberFormat="0" applyBorder="0" applyAlignment="0" applyProtection="0">
      <alignment vertical="center"/>
    </xf>
    <xf numFmtId="0" fontId="23" fillId="42"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38" applyNumberFormat="0" applyFill="0" applyAlignment="0" applyProtection="0">
      <alignment vertical="center"/>
    </xf>
    <xf numFmtId="0" fontId="18" fillId="0" borderId="38" applyNumberFormat="0" applyFill="0" applyAlignment="0" applyProtection="0">
      <alignment vertical="center"/>
    </xf>
    <xf numFmtId="0" fontId="24" fillId="0" borderId="41" applyNumberFormat="0" applyFill="0" applyAlignment="0" applyProtection="0">
      <alignment vertical="center"/>
    </xf>
    <xf numFmtId="0" fontId="37" fillId="27" borderId="0" applyNumberFormat="0" applyBorder="0" applyAlignment="0" applyProtection="0">
      <alignment vertical="center"/>
    </xf>
    <xf numFmtId="0" fontId="23" fillId="20" borderId="0" applyNumberFormat="0" applyBorder="0" applyAlignment="0" applyProtection="0">
      <alignment vertical="center"/>
    </xf>
    <xf numFmtId="0" fontId="3" fillId="44" borderId="0" applyNumberFormat="0" applyBorder="0" applyAlignment="0" applyProtection="0">
      <alignment vertical="center"/>
    </xf>
    <xf numFmtId="0" fontId="23" fillId="21" borderId="0" applyNumberFormat="0" applyBorder="0" applyAlignment="0" applyProtection="0">
      <alignment vertical="center"/>
    </xf>
    <xf numFmtId="0" fontId="30" fillId="11" borderId="42" applyNumberFormat="0" applyAlignment="0" applyProtection="0">
      <alignment vertical="center"/>
    </xf>
    <xf numFmtId="0" fontId="21" fillId="11" borderId="39" applyNumberFormat="0" applyAlignment="0" applyProtection="0">
      <alignment vertical="center"/>
    </xf>
    <xf numFmtId="0" fontId="15" fillId="2" borderId="37" applyNumberFormat="0" applyAlignment="0" applyProtection="0">
      <alignment vertical="center"/>
    </xf>
    <xf numFmtId="0" fontId="3" fillId="41" borderId="0" applyNumberFormat="0" applyBorder="0" applyAlignment="0" applyProtection="0">
      <alignment vertical="center"/>
    </xf>
    <xf numFmtId="0" fontId="36" fillId="0" borderId="44" applyNumberFormat="0" applyFill="0" applyAlignment="0" applyProtection="0">
      <alignment vertical="center"/>
    </xf>
    <xf numFmtId="0" fontId="3" fillId="34" borderId="0" applyNumberFormat="0" applyBorder="0" applyAlignment="0" applyProtection="0">
      <alignment vertical="center"/>
    </xf>
    <xf numFmtId="0" fontId="16" fillId="23" borderId="0" applyNumberFormat="0" applyBorder="0" applyAlignment="0" applyProtection="0">
      <alignment vertical="center"/>
    </xf>
    <xf numFmtId="0" fontId="23" fillId="25" borderId="0" applyNumberFormat="0" applyBorder="0" applyAlignment="0" applyProtection="0">
      <alignment vertical="center"/>
    </xf>
    <xf numFmtId="0" fontId="22" fillId="0" borderId="40" applyNumberFormat="0" applyFill="0" applyAlignment="0" applyProtection="0">
      <alignment vertical="center"/>
    </xf>
    <xf numFmtId="0" fontId="29" fillId="24" borderId="0" applyNumberFormat="0" applyBorder="0" applyAlignment="0" applyProtection="0">
      <alignment vertical="center"/>
    </xf>
    <xf numFmtId="0" fontId="27" fillId="17" borderId="0" applyNumberFormat="0" applyBorder="0" applyAlignment="0" applyProtection="0">
      <alignment vertical="center"/>
    </xf>
    <xf numFmtId="0" fontId="16" fillId="12" borderId="0" applyNumberFormat="0" applyBorder="0" applyAlignment="0" applyProtection="0">
      <alignment vertical="center"/>
    </xf>
    <xf numFmtId="0" fontId="23" fillId="28" borderId="0" applyNumberFormat="0" applyBorder="0" applyAlignment="0" applyProtection="0">
      <alignment vertical="center"/>
    </xf>
    <xf numFmtId="0" fontId="33" fillId="27" borderId="0" applyNumberFormat="0" applyBorder="0" applyAlignment="0" applyProtection="0">
      <alignment vertical="center"/>
    </xf>
    <xf numFmtId="0" fontId="3" fillId="27" borderId="0" applyNumberFormat="0" applyBorder="0" applyAlignment="0" applyProtection="0">
      <alignment vertical="center"/>
    </xf>
    <xf numFmtId="0" fontId="16" fillId="9" borderId="0" applyNumberFormat="0" applyBorder="0" applyAlignment="0" applyProtection="0">
      <alignment vertical="center"/>
    </xf>
    <xf numFmtId="0" fontId="16" fillId="6" borderId="0" applyNumberFormat="0" applyBorder="0" applyAlignment="0" applyProtection="0">
      <alignment vertical="center"/>
    </xf>
    <xf numFmtId="0" fontId="3" fillId="27" borderId="0" applyNumberFormat="0" applyBorder="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23" fillId="14" borderId="0" applyNumberFormat="0" applyBorder="0" applyAlignment="0" applyProtection="0">
      <alignment vertical="center"/>
    </xf>
    <xf numFmtId="0" fontId="23" fillId="29" borderId="0" applyNumberFormat="0" applyBorder="0" applyAlignment="0" applyProtection="0">
      <alignment vertical="center"/>
    </xf>
    <xf numFmtId="0" fontId="16" fillId="10" borderId="0" applyNumberFormat="0" applyBorder="0" applyAlignment="0" applyProtection="0">
      <alignment vertical="center"/>
    </xf>
    <xf numFmtId="0" fontId="9" fillId="0" borderId="0">
      <alignment vertical="center"/>
    </xf>
    <xf numFmtId="0" fontId="16" fillId="7" borderId="0" applyNumberFormat="0" applyBorder="0" applyAlignment="0" applyProtection="0">
      <alignment vertical="center"/>
    </xf>
    <xf numFmtId="0" fontId="23" fillId="26" borderId="0" applyNumberFormat="0" applyBorder="0" applyAlignment="0" applyProtection="0">
      <alignment vertical="center"/>
    </xf>
    <xf numFmtId="0" fontId="16" fillId="4" borderId="0" applyNumberFormat="0" applyBorder="0" applyAlignment="0" applyProtection="0">
      <alignment vertical="center"/>
    </xf>
    <xf numFmtId="0" fontId="23" fillId="43" borderId="0" applyNumberFormat="0" applyBorder="0" applyAlignment="0" applyProtection="0">
      <alignment vertical="center"/>
    </xf>
    <xf numFmtId="0" fontId="17" fillId="45" borderId="0" applyNumberFormat="0" applyBorder="0" applyAlignment="0" applyProtection="0">
      <alignment vertical="center"/>
    </xf>
    <xf numFmtId="0" fontId="23" fillId="15" borderId="0" applyNumberFormat="0" applyBorder="0" applyAlignment="0" applyProtection="0">
      <alignment vertical="center"/>
    </xf>
    <xf numFmtId="0" fontId="16" fillId="39" borderId="0" applyNumberFormat="0" applyBorder="0" applyAlignment="0" applyProtection="0">
      <alignment vertical="center"/>
    </xf>
    <xf numFmtId="0" fontId="17" fillId="36" borderId="0" applyNumberFormat="0" applyBorder="0" applyAlignment="0" applyProtection="0">
      <alignment vertical="center"/>
    </xf>
    <xf numFmtId="0" fontId="23" fillId="18" borderId="0" applyNumberFormat="0" applyBorder="0" applyAlignment="0" applyProtection="0">
      <alignment vertical="center"/>
    </xf>
    <xf numFmtId="0" fontId="3" fillId="8"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33" borderId="0" applyNumberFormat="0" applyBorder="0" applyAlignment="0" applyProtection="0">
      <alignment vertical="center"/>
    </xf>
    <xf numFmtId="0" fontId="3" fillId="8" borderId="0" applyNumberFormat="0" applyBorder="0" applyAlignment="0" applyProtection="0">
      <alignment vertical="center"/>
    </xf>
    <xf numFmtId="0" fontId="3" fillId="33" borderId="0" applyNumberFormat="0" applyBorder="0" applyAlignment="0" applyProtection="0">
      <alignment vertical="center"/>
    </xf>
    <xf numFmtId="0" fontId="3" fillId="31" borderId="0" applyNumberFormat="0" applyBorder="0" applyAlignment="0" applyProtection="0">
      <alignment vertical="center"/>
    </xf>
    <xf numFmtId="0" fontId="17" fillId="46" borderId="0" applyNumberFormat="0" applyBorder="0" applyAlignment="0" applyProtection="0">
      <alignment vertical="center"/>
    </xf>
    <xf numFmtId="0" fontId="3" fillId="31"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44" borderId="0" applyNumberFormat="0" applyBorder="0" applyAlignment="0" applyProtection="0">
      <alignment vertical="center"/>
    </xf>
    <xf numFmtId="0" fontId="3" fillId="44"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17" fillId="49" borderId="0" applyNumberFormat="0" applyBorder="0" applyAlignment="0" applyProtection="0">
      <alignment vertical="center"/>
    </xf>
    <xf numFmtId="0" fontId="17" fillId="32" borderId="0" applyNumberFormat="0" applyBorder="0" applyAlignment="0" applyProtection="0">
      <alignment vertical="center"/>
    </xf>
    <xf numFmtId="0" fontId="17" fillId="44" borderId="0" applyNumberFormat="0" applyBorder="0" applyAlignment="0" applyProtection="0">
      <alignment vertical="center"/>
    </xf>
    <xf numFmtId="0" fontId="17" fillId="47" borderId="0" applyNumberFormat="0" applyBorder="0" applyAlignment="0" applyProtection="0">
      <alignment vertical="center"/>
    </xf>
    <xf numFmtId="0" fontId="0" fillId="0" borderId="0">
      <alignment vertical="center"/>
    </xf>
    <xf numFmtId="0" fontId="17" fillId="36" borderId="0" applyNumberFormat="0" applyBorder="0" applyAlignment="0" applyProtection="0">
      <alignment vertical="center"/>
    </xf>
    <xf numFmtId="0" fontId="0" fillId="0" borderId="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3" fillId="27" borderId="0" applyNumberFormat="0" applyBorder="0" applyAlignment="0" applyProtection="0">
      <alignment vertical="center"/>
    </xf>
    <xf numFmtId="0" fontId="0"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3"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7" fillId="50"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cellStyleXfs>
  <cellXfs count="331">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9" fontId="3" fillId="0" borderId="2" xfId="0" applyNumberFormat="1" applyFont="1" applyBorder="1" applyAlignment="1">
      <alignment horizontal="center" vertical="center" wrapText="1"/>
    </xf>
    <xf numFmtId="0" fontId="2" fillId="0" borderId="0" xfId="0" applyFont="1" applyFill="1" applyBorder="1" applyAlignment="1">
      <alignment horizontal="right" vertical="center"/>
    </xf>
    <xf numFmtId="0" fontId="2" fillId="0" borderId="5"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9" fontId="2" fillId="0" borderId="2"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5" fillId="0" borderId="2" xfId="0" applyFont="1" applyBorder="1" applyAlignment="1">
      <alignment horizontal="left" vertical="center"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7" fillId="0" borderId="3"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Font="1" applyBorder="1" applyAlignment="1">
      <alignment horizontal="right" vertical="center" wrapText="1"/>
    </xf>
    <xf numFmtId="0" fontId="7"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right" vertical="center" wrapText="1"/>
    </xf>
    <xf numFmtId="0" fontId="7" fillId="0" borderId="1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right" vertical="center" wrapText="1"/>
    </xf>
    <xf numFmtId="0" fontId="8" fillId="0" borderId="7" xfId="0" applyNumberFormat="1" applyFont="1" applyFill="1" applyBorder="1" applyAlignment="1" applyProtection="1">
      <alignment horizontal="left" vertical="top" wrapText="1"/>
    </xf>
    <xf numFmtId="0" fontId="7" fillId="0" borderId="13"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xf>
    <xf numFmtId="9" fontId="0" fillId="0" borderId="7" xfId="0" applyNumberFormat="1" applyFont="1" applyFill="1" applyBorder="1" applyAlignment="1" applyProtection="1">
      <alignment horizontal="center" vertical="center"/>
    </xf>
    <xf numFmtId="9" fontId="0" fillId="0" borderId="13"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9" fontId="0" fillId="0" borderId="14" xfId="0" applyNumberFormat="1" applyFont="1" applyFill="1" applyBorder="1" applyAlignment="1" applyProtection="1">
      <alignment horizontal="center" vertical="center"/>
    </xf>
    <xf numFmtId="9" fontId="0" fillId="0" borderId="0"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vertical="center" wrapText="1"/>
    </xf>
    <xf numFmtId="0" fontId="9" fillId="0" borderId="13" xfId="0" applyNumberFormat="1" applyFont="1" applyFill="1" applyBorder="1" applyAlignment="1" applyProtection="1">
      <alignment vertical="center" wrapText="1"/>
    </xf>
    <xf numFmtId="0" fontId="9" fillId="0" borderId="14"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9" fontId="0"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7" fillId="0" borderId="2"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top" wrapText="1"/>
    </xf>
    <xf numFmtId="0" fontId="7" fillId="0" borderId="8" xfId="0" applyNumberFormat="1" applyFont="1" applyFill="1" applyBorder="1" applyAlignment="1" applyProtection="1">
      <alignment horizontal="center" vertical="center"/>
    </xf>
    <xf numFmtId="9" fontId="0" fillId="0" borderId="8"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xf>
    <xf numFmtId="0" fontId="0" fillId="0" borderId="0" xfId="0" applyFill="1">
      <alignment vertical="center"/>
    </xf>
    <xf numFmtId="0" fontId="10"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2" xfId="0" applyFont="1" applyFill="1" applyBorder="1" applyAlignment="1">
      <alignment horizontal="center" vertical="center"/>
    </xf>
    <xf numFmtId="0" fontId="0" fillId="0" borderId="0" xfId="0" applyNumberFormat="1" applyFill="1">
      <alignment vertical="center"/>
    </xf>
    <xf numFmtId="0" fontId="0" fillId="0" borderId="2" xfId="0" applyFont="1" applyFill="1" applyBorder="1" applyAlignment="1">
      <alignment horizontal="center" vertical="center"/>
    </xf>
    <xf numFmtId="0" fontId="0" fillId="0" borderId="2" xfId="113" applyFont="1" applyFill="1" applyBorder="1" applyAlignment="1">
      <alignment horizontal="center" vertical="center"/>
    </xf>
    <xf numFmtId="0" fontId="0" fillId="0" borderId="2" xfId="0" applyFont="1" applyFill="1" applyBorder="1">
      <alignment vertical="center"/>
    </xf>
    <xf numFmtId="0" fontId="7" fillId="0" borderId="0" xfId="110" applyFont="1" applyFill="1" applyAlignment="1">
      <alignment vertical="center"/>
    </xf>
    <xf numFmtId="0" fontId="0" fillId="0" borderId="0" xfId="110" applyFont="1" applyFill="1" applyAlignment="1">
      <alignment vertical="center"/>
    </xf>
    <xf numFmtId="0" fontId="0" fillId="0" borderId="0" xfId="110" applyFill="1" applyAlignment="1">
      <alignment vertical="center"/>
    </xf>
    <xf numFmtId="0" fontId="10" fillId="0" borderId="0" xfId="110" applyFont="1" applyFill="1" applyBorder="1" applyAlignment="1">
      <alignment horizontal="center" vertical="center"/>
    </xf>
    <xf numFmtId="0" fontId="11" fillId="0" borderId="0" xfId="110" applyFont="1" applyFill="1" applyAlignment="1">
      <alignment vertical="center"/>
    </xf>
    <xf numFmtId="0" fontId="11" fillId="0" borderId="0" xfId="110" applyFont="1" applyFill="1" applyAlignment="1">
      <alignment horizontal="right" vertical="center"/>
    </xf>
    <xf numFmtId="0" fontId="7" fillId="0" borderId="2" xfId="110" applyFont="1" applyFill="1" applyBorder="1" applyAlignment="1">
      <alignment horizontal="center" vertical="center" wrapText="1"/>
    </xf>
    <xf numFmtId="0" fontId="7" fillId="0" borderId="2" xfId="111" applyFont="1" applyFill="1" applyBorder="1" applyAlignment="1">
      <alignment horizontal="center" vertical="center" wrapText="1"/>
    </xf>
    <xf numFmtId="0" fontId="0" fillId="0" borderId="2" xfId="111" applyFont="1" applyFill="1" applyBorder="1" applyAlignment="1">
      <alignment vertical="center" wrapText="1"/>
    </xf>
    <xf numFmtId="49" fontId="0" fillId="0" borderId="2" xfId="110" applyNumberFormat="1" applyFill="1" applyBorder="1" applyAlignment="1">
      <alignment horizontal="center" vertical="center" wrapText="1"/>
    </xf>
    <xf numFmtId="0" fontId="0" fillId="0" borderId="2" xfId="104" applyFont="1" applyFill="1" applyBorder="1" applyAlignment="1">
      <alignment vertical="center"/>
    </xf>
    <xf numFmtId="0" fontId="7" fillId="0" borderId="2" xfId="111" applyFont="1" applyFill="1" applyBorder="1" applyAlignment="1">
      <alignment horizontal="center" vertical="center"/>
    </xf>
    <xf numFmtId="49" fontId="7" fillId="0" borderId="2" xfId="110" applyNumberFormat="1" applyFont="1" applyFill="1" applyBorder="1" applyAlignment="1">
      <alignment horizontal="center" vertical="center" wrapText="1"/>
    </xf>
    <xf numFmtId="0" fontId="7" fillId="0" borderId="2" xfId="110" applyFont="1" applyFill="1" applyBorder="1" applyAlignment="1">
      <alignment horizontal="center" vertical="center"/>
    </xf>
    <xf numFmtId="0" fontId="0" fillId="0" borderId="2" xfId="111" applyFont="1" applyFill="1" applyBorder="1" applyAlignment="1">
      <alignment horizontal="left" vertical="center"/>
    </xf>
    <xf numFmtId="49" fontId="0" fillId="0" borderId="2" xfId="110" applyNumberFormat="1" applyFont="1" applyFill="1" applyBorder="1" applyAlignment="1">
      <alignment horizontal="center" vertical="center" wrapText="1"/>
    </xf>
    <xf numFmtId="0" fontId="0" fillId="0" borderId="2" xfId="110" applyFont="1" applyFill="1" applyBorder="1" applyAlignment="1">
      <alignment vertical="center"/>
    </xf>
    <xf numFmtId="0" fontId="0" fillId="0" borderId="2" xfId="110" applyFill="1" applyBorder="1" applyAlignment="1">
      <alignment vertical="center"/>
    </xf>
    <xf numFmtId="181" fontId="0" fillId="0" borderId="0" xfId="110" applyNumberFormat="1" applyFill="1" applyAlignment="1">
      <alignment vertical="center"/>
    </xf>
    <xf numFmtId="0" fontId="11" fillId="0" borderId="0" xfId="114" applyFont="1" applyFill="1">
      <alignment vertical="center"/>
    </xf>
    <xf numFmtId="0" fontId="0" fillId="0" borderId="0" xfId="114" applyFont="1" applyFill="1">
      <alignment vertical="center"/>
    </xf>
    <xf numFmtId="0" fontId="9" fillId="0" borderId="0" xfId="114" applyFill="1">
      <alignment vertical="center"/>
    </xf>
    <xf numFmtId="0" fontId="10" fillId="0" borderId="0" xfId="55" applyNumberFormat="1" applyFont="1" applyFill="1" applyAlignment="1" applyProtection="1">
      <alignment horizontal="center" vertical="center"/>
    </xf>
    <xf numFmtId="49" fontId="11" fillId="0" borderId="1" xfId="112" applyNumberFormat="1" applyFont="1" applyFill="1" applyBorder="1" applyAlignment="1" applyProtection="1">
      <alignment vertical="center"/>
    </xf>
    <xf numFmtId="178" fontId="11" fillId="0" borderId="0" xfId="55" applyNumberFormat="1" applyFont="1" applyFill="1" applyAlignment="1" applyProtection="1">
      <alignment vertical="center"/>
    </xf>
    <xf numFmtId="178" fontId="11" fillId="0" borderId="1" xfId="55" applyNumberFormat="1" applyFont="1" applyFill="1" applyBorder="1" applyAlignment="1" applyProtection="1">
      <alignment vertical="center"/>
    </xf>
    <xf numFmtId="0" fontId="11" fillId="0" borderId="3" xfId="55" applyNumberFormat="1" applyFont="1" applyFill="1" applyBorder="1" applyAlignment="1" applyProtection="1">
      <alignment horizontal="center" vertical="center"/>
    </xf>
    <xf numFmtId="0" fontId="11" fillId="0" borderId="4" xfId="55" applyNumberFormat="1" applyFont="1" applyFill="1" applyBorder="1" applyAlignment="1" applyProtection="1">
      <alignment horizontal="center" vertical="center"/>
    </xf>
    <xf numFmtId="0" fontId="11" fillId="0" borderId="5" xfId="55" applyNumberFormat="1" applyFont="1" applyFill="1" applyBorder="1" applyAlignment="1" applyProtection="1">
      <alignment horizontal="center" vertical="center"/>
    </xf>
    <xf numFmtId="0" fontId="11" fillId="0" borderId="6" xfId="55" applyNumberFormat="1" applyFont="1" applyFill="1" applyBorder="1" applyAlignment="1" applyProtection="1">
      <alignment horizontal="center" vertical="center"/>
    </xf>
    <xf numFmtId="0" fontId="11" fillId="0" borderId="2" xfId="55" applyNumberFormat="1" applyFont="1" applyFill="1" applyBorder="1" applyAlignment="1" applyProtection="1">
      <alignment horizontal="center" vertical="center" wrapText="1"/>
    </xf>
    <xf numFmtId="0" fontId="11" fillId="0" borderId="2" xfId="55" applyNumberFormat="1" applyFont="1" applyFill="1" applyBorder="1" applyAlignment="1" applyProtection="1">
      <alignment horizontal="center" vertical="center"/>
    </xf>
    <xf numFmtId="182" fontId="11" fillId="0" borderId="2" xfId="55" applyNumberFormat="1" applyFont="1" applyFill="1" applyBorder="1" applyAlignment="1" applyProtection="1">
      <alignment horizontal="center" vertical="center"/>
    </xf>
    <xf numFmtId="183" fontId="11" fillId="0" borderId="2" xfId="55" applyNumberFormat="1" applyFont="1" applyFill="1" applyBorder="1" applyAlignment="1" applyProtection="1">
      <alignment horizontal="center" vertical="center"/>
    </xf>
    <xf numFmtId="0" fontId="11" fillId="0" borderId="9" xfId="55" applyNumberFormat="1" applyFont="1" applyFill="1" applyBorder="1" applyAlignment="1" applyProtection="1">
      <alignment horizontal="center" vertical="center"/>
    </xf>
    <xf numFmtId="0" fontId="11" fillId="0" borderId="2" xfId="55" applyFont="1" applyFill="1" applyBorder="1" applyAlignment="1">
      <alignment horizontal="center" vertical="center"/>
    </xf>
    <xf numFmtId="0" fontId="11" fillId="0" borderId="12" xfId="55" applyNumberFormat="1" applyFont="1" applyFill="1" applyBorder="1" applyAlignment="1" applyProtection="1">
      <alignment horizontal="center" vertical="center"/>
    </xf>
    <xf numFmtId="0" fontId="11" fillId="0" borderId="2" xfId="114" applyFont="1" applyFill="1" applyBorder="1" applyAlignment="1">
      <alignment horizontal="center" vertical="center"/>
    </xf>
    <xf numFmtId="49" fontId="11" fillId="0" borderId="2" xfId="114" applyNumberFormat="1" applyFont="1" applyFill="1" applyBorder="1" applyAlignment="1">
      <alignment horizontal="right" vertical="center"/>
    </xf>
    <xf numFmtId="49" fontId="11" fillId="0" borderId="2" xfId="55" applyNumberFormat="1" applyFont="1" applyFill="1" applyBorder="1" applyAlignment="1">
      <alignment horizontal="right" vertical="center"/>
    </xf>
    <xf numFmtId="49" fontId="11" fillId="0" borderId="2" xfId="55" applyNumberFormat="1" applyFont="1" applyFill="1" applyBorder="1" applyAlignment="1">
      <alignment horizontal="right" vertical="center" wrapText="1"/>
    </xf>
    <xf numFmtId="180" fontId="11" fillId="0" borderId="2" xfId="55" applyNumberFormat="1" applyFont="1" applyFill="1" applyBorder="1" applyAlignment="1">
      <alignment horizontal="right" vertical="center"/>
    </xf>
    <xf numFmtId="0" fontId="0" fillId="0" borderId="0" xfId="55" applyFont="1" applyFill="1" applyAlignment="1"/>
    <xf numFmtId="178" fontId="11" fillId="0" borderId="1" xfId="55" applyNumberFormat="1" applyFont="1" applyFill="1" applyBorder="1" applyAlignment="1" applyProtection="1">
      <alignment horizontal="right" vertical="center"/>
    </xf>
    <xf numFmtId="0" fontId="11" fillId="0" borderId="3" xfId="55" applyFont="1" applyFill="1" applyBorder="1" applyAlignment="1">
      <alignment horizontal="center" vertical="center"/>
    </xf>
    <xf numFmtId="0" fontId="11" fillId="0" borderId="4" xfId="55" applyFont="1" applyFill="1" applyBorder="1" applyAlignment="1">
      <alignment horizontal="center" vertical="center"/>
    </xf>
    <xf numFmtId="0" fontId="11" fillId="0" borderId="5" xfId="55" applyFont="1" applyFill="1" applyBorder="1" applyAlignment="1">
      <alignment horizontal="center" vertical="center"/>
    </xf>
    <xf numFmtId="0" fontId="12" fillId="0" borderId="0" xfId="96" applyFont="1" applyFill="1">
      <alignment vertical="center"/>
    </xf>
    <xf numFmtId="0" fontId="0" fillId="0" borderId="0" xfId="96" applyFont="1" applyFill="1">
      <alignment vertical="center"/>
    </xf>
    <xf numFmtId="0" fontId="0" fillId="0" borderId="0" xfId="96" applyFill="1">
      <alignment vertical="center"/>
    </xf>
    <xf numFmtId="0" fontId="10" fillId="0" borderId="0" xfId="96" applyFont="1" applyFill="1" applyAlignment="1">
      <alignment horizontal="center" vertical="center"/>
    </xf>
    <xf numFmtId="0" fontId="6" fillId="0" borderId="0" xfId="96" applyFont="1" applyFill="1" applyAlignment="1">
      <alignment vertical="center"/>
    </xf>
    <xf numFmtId="0" fontId="11" fillId="0" borderId="0" xfId="96" applyFont="1" applyFill="1" applyAlignment="1">
      <alignment horizontal="right" vertical="center"/>
    </xf>
    <xf numFmtId="0" fontId="7" fillId="0" borderId="2" xfId="96" applyFont="1" applyFill="1" applyBorder="1" applyAlignment="1">
      <alignment horizontal="center" vertical="center"/>
    </xf>
    <xf numFmtId="0" fontId="7" fillId="0" borderId="2" xfId="96" applyFont="1" applyFill="1" applyBorder="1" applyAlignment="1">
      <alignment horizontal="center" vertical="center" wrapText="1"/>
    </xf>
    <xf numFmtId="0" fontId="0" fillId="0" borderId="2" xfId="96" applyFont="1" applyFill="1" applyBorder="1" applyAlignment="1">
      <alignment horizontal="center" vertical="center"/>
    </xf>
    <xf numFmtId="49" fontId="0" fillId="0" borderId="2" xfId="96" applyNumberFormat="1" applyFont="1" applyFill="1" applyBorder="1" applyAlignment="1">
      <alignment horizontal="center" vertical="center"/>
    </xf>
    <xf numFmtId="0" fontId="0" fillId="0" borderId="2" xfId="96" applyFont="1" applyFill="1" applyBorder="1">
      <alignment vertical="center"/>
    </xf>
    <xf numFmtId="0" fontId="0" fillId="0" borderId="0" xfId="0" applyFill="1" applyAlignment="1">
      <alignment vertical="center" wrapText="1"/>
    </xf>
    <xf numFmtId="0" fontId="13"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xf>
    <xf numFmtId="0" fontId="2" fillId="0" borderId="20" xfId="117" applyFont="1" applyFill="1" applyBorder="1" applyAlignment="1">
      <alignment horizontal="center" vertical="center"/>
    </xf>
    <xf numFmtId="0" fontId="2" fillId="0" borderId="21"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0" fontId="2" fillId="0" borderId="24" xfId="117" applyFont="1" applyFill="1" applyBorder="1" applyAlignment="1">
      <alignment horizontal="center" vertical="center" wrapText="1"/>
    </xf>
    <xf numFmtId="0" fontId="2" fillId="0" borderId="25" xfId="117" applyFont="1" applyFill="1" applyBorder="1" applyAlignment="1">
      <alignment horizontal="center" vertical="center" wrapText="1"/>
    </xf>
    <xf numFmtId="0" fontId="2" fillId="0" borderId="26"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0" fontId="2" fillId="0" borderId="29" xfId="117" applyFont="1" applyFill="1" applyBorder="1" applyAlignment="1">
      <alignment horizontal="center" vertical="center" wrapText="1"/>
    </xf>
    <xf numFmtId="49" fontId="2" fillId="0" borderId="28" xfId="117" applyNumberFormat="1" applyFont="1" applyFill="1" applyBorder="1" applyAlignment="1">
      <alignment horizontal="center" vertical="center" wrapText="1"/>
    </xf>
    <xf numFmtId="0" fontId="2" fillId="0" borderId="0" xfId="117" applyFont="1" applyFill="1" applyBorder="1" applyAlignment="1">
      <alignment horizontal="center" vertical="center"/>
    </xf>
    <xf numFmtId="0" fontId="2" fillId="0" borderId="30" xfId="117" applyFont="1" applyFill="1" applyBorder="1" applyAlignment="1">
      <alignment horizontal="center" vertical="center" wrapText="1"/>
    </xf>
    <xf numFmtId="0" fontId="2" fillId="0" borderId="29" xfId="117" applyFont="1" applyFill="1" applyBorder="1" applyAlignment="1">
      <alignment horizontal="center" vertical="center"/>
    </xf>
    <xf numFmtId="0" fontId="2" fillId="0" borderId="31" xfId="117" applyFont="1" applyFill="1" applyBorder="1" applyAlignment="1">
      <alignment horizontal="center" vertical="center"/>
    </xf>
    <xf numFmtId="0" fontId="2" fillId="0" borderId="32" xfId="117" applyFont="1" applyFill="1" applyBorder="1" applyAlignment="1">
      <alignment horizontal="center" vertical="center" wrapText="1"/>
    </xf>
    <xf numFmtId="0" fontId="2" fillId="0" borderId="33" xfId="117" applyFont="1" applyFill="1" applyBorder="1" applyAlignment="1">
      <alignment horizontal="center" vertical="center" wrapText="1"/>
    </xf>
    <xf numFmtId="0" fontId="2" fillId="0" borderId="34" xfId="117" applyFont="1" applyFill="1" applyBorder="1" applyAlignment="1">
      <alignment horizontal="center" vertical="center" wrapText="1"/>
    </xf>
    <xf numFmtId="0" fontId="11" fillId="0" borderId="0" xfId="114" applyFont="1" applyFill="1" applyAlignment="1">
      <alignment vertical="center"/>
    </xf>
    <xf numFmtId="0" fontId="11" fillId="0" borderId="2" xfId="113" applyFont="1" applyFill="1" applyBorder="1" applyAlignment="1">
      <alignment horizontal="center" vertical="center"/>
    </xf>
    <xf numFmtId="0" fontId="11" fillId="0" borderId="2" xfId="55" applyNumberFormat="1" applyFont="1" applyFill="1" applyBorder="1" applyAlignment="1" applyProtection="1">
      <alignment horizontal="left" vertical="center"/>
    </xf>
    <xf numFmtId="49" fontId="5" fillId="0" borderId="35" xfId="0" applyNumberFormat="1" applyFont="1" applyBorder="1" applyAlignment="1">
      <alignment horizontal="center" vertical="center" wrapText="1"/>
    </xf>
    <xf numFmtId="0" fontId="11" fillId="0" borderId="2" xfId="113" applyFont="1" applyFill="1" applyBorder="1" applyAlignment="1">
      <alignment horizontal="left" vertical="center"/>
    </xf>
    <xf numFmtId="176" fontId="11" fillId="0" borderId="2" xfId="55" applyNumberFormat="1" applyFont="1" applyFill="1" applyBorder="1" applyAlignment="1" applyProtection="1">
      <alignment horizontal="left" vertical="center"/>
    </xf>
    <xf numFmtId="49" fontId="11" fillId="0" borderId="3" xfId="113" applyNumberFormat="1" applyFont="1" applyFill="1" applyBorder="1" applyAlignment="1" applyProtection="1">
      <alignment horizontal="left" vertical="center" wrapText="1"/>
    </xf>
    <xf numFmtId="180" fontId="11" fillId="0" borderId="2" xfId="55" applyNumberFormat="1" applyFont="1" applyFill="1" applyBorder="1" applyAlignment="1">
      <alignment horizontal="left" vertical="center"/>
    </xf>
    <xf numFmtId="176" fontId="11" fillId="0" borderId="7" xfId="113" applyNumberFormat="1" applyFont="1" applyFill="1" applyBorder="1" applyAlignment="1">
      <alignment horizontal="left" vertical="center"/>
    </xf>
    <xf numFmtId="176" fontId="11" fillId="0" borderId="3" xfId="113" applyNumberFormat="1" applyFont="1" applyFill="1" applyBorder="1" applyAlignment="1" applyProtection="1">
      <alignment horizontal="left" vertical="center" wrapText="1"/>
    </xf>
    <xf numFmtId="176" fontId="11" fillId="0" borderId="2" xfId="55" applyNumberFormat="1" applyFont="1" applyFill="1" applyBorder="1" applyAlignment="1">
      <alignment horizontal="left" vertical="center"/>
    </xf>
    <xf numFmtId="0" fontId="9" fillId="0" borderId="0" xfId="115" applyFill="1" applyAlignment="1">
      <alignment vertical="center"/>
    </xf>
    <xf numFmtId="0" fontId="0" fillId="0" borderId="0" xfId="115" applyFont="1" applyFill="1" applyAlignment="1"/>
    <xf numFmtId="0" fontId="11" fillId="0" borderId="0" xfId="115" applyFont="1" applyFill="1" applyAlignment="1"/>
    <xf numFmtId="0" fontId="9" fillId="0" borderId="0" xfId="115" applyFill="1" applyAlignment="1">
      <alignment wrapText="1"/>
    </xf>
    <xf numFmtId="0" fontId="9" fillId="0" borderId="0" xfId="115" applyFill="1" applyAlignment="1"/>
    <xf numFmtId="184" fontId="10" fillId="0" borderId="0" xfId="115" applyNumberFormat="1" applyFont="1" applyFill="1" applyAlignment="1" applyProtection="1">
      <alignment horizontal="center" vertical="center" wrapText="1"/>
    </xf>
    <xf numFmtId="184" fontId="11" fillId="0" borderId="1" xfId="115" applyNumberFormat="1" applyFont="1" applyFill="1" applyBorder="1" applyAlignment="1" applyProtection="1">
      <alignment vertical="center"/>
    </xf>
    <xf numFmtId="184" fontId="11" fillId="0" borderId="0" xfId="115" applyNumberFormat="1" applyFont="1" applyFill="1" applyBorder="1" applyAlignment="1" applyProtection="1">
      <alignment vertical="center" wrapText="1"/>
    </xf>
    <xf numFmtId="184" fontId="6" fillId="0" borderId="0" xfId="115" applyNumberFormat="1" applyFont="1" applyFill="1" applyBorder="1" applyAlignment="1" applyProtection="1">
      <alignment vertical="center" wrapText="1"/>
    </xf>
    <xf numFmtId="184" fontId="11" fillId="0" borderId="3" xfId="115" applyNumberFormat="1" applyFont="1" applyFill="1" applyBorder="1" applyAlignment="1" applyProtection="1">
      <alignment horizontal="center" vertical="center" wrapText="1"/>
    </xf>
    <xf numFmtId="184" fontId="11" fillId="0" borderId="4" xfId="115" applyNumberFormat="1" applyFont="1" applyFill="1" applyBorder="1" applyAlignment="1" applyProtection="1">
      <alignment horizontal="center" vertical="center" wrapText="1"/>
    </xf>
    <xf numFmtId="184" fontId="11" fillId="0" borderId="5" xfId="115" applyNumberFormat="1" applyFont="1" applyFill="1" applyBorder="1" applyAlignment="1" applyProtection="1">
      <alignment horizontal="center" vertical="center" wrapText="1"/>
    </xf>
    <xf numFmtId="184" fontId="11" fillId="0" borderId="2" xfId="115" applyNumberFormat="1" applyFont="1" applyFill="1" applyBorder="1" applyAlignment="1" applyProtection="1">
      <alignment horizontal="centerContinuous" vertical="center"/>
    </xf>
    <xf numFmtId="184" fontId="11" fillId="0" borderId="7" xfId="115" applyNumberFormat="1" applyFont="1" applyFill="1" applyBorder="1" applyAlignment="1" applyProtection="1">
      <alignment horizontal="center" vertical="center" wrapText="1"/>
    </xf>
    <xf numFmtId="184" fontId="11" fillId="0" borderId="8" xfId="115" applyNumberFormat="1" applyFont="1" applyFill="1" applyBorder="1" applyAlignment="1" applyProtection="1">
      <alignment horizontal="center" vertical="center" wrapText="1"/>
    </xf>
    <xf numFmtId="184" fontId="11" fillId="0" borderId="3" xfId="115" applyNumberFormat="1" applyFont="1" applyFill="1" applyBorder="1" applyAlignment="1" applyProtection="1">
      <alignment horizontal="center" vertical="center"/>
    </xf>
    <xf numFmtId="0" fontId="11" fillId="0" borderId="2" xfId="115" applyNumberFormat="1" applyFont="1" applyFill="1" applyBorder="1" applyAlignment="1" applyProtection="1">
      <alignment horizontal="center" vertical="center"/>
    </xf>
    <xf numFmtId="0" fontId="11" fillId="0" borderId="3" xfId="112" applyFont="1" applyFill="1" applyBorder="1" applyAlignment="1">
      <alignment horizontal="center" vertical="center"/>
    </xf>
    <xf numFmtId="0" fontId="11" fillId="0" borderId="5" xfId="112" applyFont="1" applyFill="1" applyBorder="1" applyAlignment="1">
      <alignment horizontal="center" vertical="center"/>
    </xf>
    <xf numFmtId="178" fontId="11" fillId="0" borderId="2" xfId="115" applyNumberFormat="1" applyFont="1" applyFill="1" applyBorder="1" applyAlignment="1" applyProtection="1">
      <alignment horizontal="centerContinuous" vertical="center"/>
    </xf>
    <xf numFmtId="184" fontId="11" fillId="0" borderId="14" xfId="115" applyNumberFormat="1" applyFont="1" applyFill="1" applyBorder="1" applyAlignment="1" applyProtection="1">
      <alignment horizontal="center" vertical="center" wrapText="1"/>
    </xf>
    <xf numFmtId="184" fontId="11" fillId="0" borderId="36" xfId="115" applyNumberFormat="1" applyFont="1" applyFill="1" applyBorder="1" applyAlignment="1" applyProtection="1">
      <alignment horizontal="center" vertical="center" wrapText="1"/>
    </xf>
    <xf numFmtId="184" fontId="11" fillId="0" borderId="7" xfId="115" applyNumberFormat="1" applyFont="1" applyFill="1" applyBorder="1" applyAlignment="1" applyProtection="1">
      <alignment horizontal="center" vertical="center"/>
    </xf>
    <xf numFmtId="0" fontId="11" fillId="0" borderId="6" xfId="112" applyFont="1" applyFill="1" applyBorder="1" applyAlignment="1">
      <alignment horizontal="center" vertical="center" wrapText="1"/>
    </xf>
    <xf numFmtId="178" fontId="11" fillId="0" borderId="3" xfId="115" applyNumberFormat="1" applyFont="1" applyFill="1" applyBorder="1" applyAlignment="1" applyProtection="1">
      <alignment horizontal="center" vertical="center"/>
    </xf>
    <xf numFmtId="184" fontId="11" fillId="0" borderId="10" xfId="115" applyNumberFormat="1" applyFont="1" applyFill="1" applyBorder="1" applyAlignment="1" applyProtection="1">
      <alignment horizontal="center" vertical="center" wrapText="1"/>
    </xf>
    <xf numFmtId="184" fontId="11" fillId="0" borderId="11" xfId="115" applyNumberFormat="1" applyFont="1" applyFill="1" applyBorder="1" applyAlignment="1" applyProtection="1">
      <alignment horizontal="center" vertical="center" wrapText="1"/>
    </xf>
    <xf numFmtId="0" fontId="11" fillId="0" borderId="12" xfId="112" applyFont="1" applyFill="1" applyBorder="1" applyAlignment="1">
      <alignment horizontal="center" vertical="center" wrapText="1"/>
    </xf>
    <xf numFmtId="178" fontId="11" fillId="0" borderId="2" xfId="115" applyNumberFormat="1" applyFont="1" applyFill="1" applyBorder="1" applyAlignment="1" applyProtection="1">
      <alignment horizontal="center" vertical="center" wrapText="1"/>
    </xf>
    <xf numFmtId="185" fontId="11" fillId="0" borderId="3" xfId="112" applyNumberFormat="1" applyFont="1" applyFill="1" applyBorder="1" applyAlignment="1">
      <alignment horizontal="left" vertical="center" wrapText="1"/>
    </xf>
    <xf numFmtId="185" fontId="11" fillId="0" borderId="5" xfId="112" applyNumberFormat="1" applyFont="1" applyFill="1" applyBorder="1" applyAlignment="1">
      <alignment horizontal="left" vertical="center" wrapText="1"/>
    </xf>
    <xf numFmtId="180" fontId="11" fillId="0" borderId="6" xfId="112" applyNumberFormat="1" applyFont="1" applyFill="1" applyBorder="1" applyAlignment="1" applyProtection="1">
      <alignment horizontal="right" vertical="center" wrapText="1"/>
    </xf>
    <xf numFmtId="0" fontId="11" fillId="0" borderId="5" xfId="98" applyFont="1" applyFill="1" applyBorder="1" applyAlignment="1">
      <alignment vertical="center" wrapText="1"/>
    </xf>
    <xf numFmtId="180" fontId="11" fillId="0" borderId="2" xfId="115" applyNumberFormat="1" applyFont="1" applyFill="1" applyBorder="1" applyAlignment="1">
      <alignment horizontal="right" vertical="center" wrapText="1"/>
    </xf>
    <xf numFmtId="180" fontId="11" fillId="0" borderId="2" xfId="112" applyNumberFormat="1" applyFont="1" applyFill="1" applyBorder="1" applyAlignment="1" applyProtection="1">
      <alignment horizontal="right" vertical="center" wrapText="1"/>
    </xf>
    <xf numFmtId="0" fontId="11" fillId="0" borderId="2" xfId="98" applyFont="1" applyFill="1" applyBorder="1" applyAlignment="1">
      <alignment vertical="center" wrapText="1"/>
    </xf>
    <xf numFmtId="180" fontId="11" fillId="0" borderId="9" xfId="112" applyNumberFormat="1" applyFont="1" applyFill="1" applyBorder="1" applyAlignment="1" applyProtection="1">
      <alignment horizontal="right" vertical="center" wrapText="1"/>
    </xf>
    <xf numFmtId="180" fontId="11" fillId="0" borderId="12" xfId="112" applyNumberFormat="1" applyFont="1" applyFill="1" applyBorder="1" applyAlignment="1" applyProtection="1">
      <alignment horizontal="right" vertical="center" wrapText="1"/>
    </xf>
    <xf numFmtId="185" fontId="11" fillId="0" borderId="4" xfId="112" applyNumberFormat="1" applyFont="1" applyFill="1" applyBorder="1" applyAlignment="1">
      <alignment horizontal="left" vertical="center" wrapText="1"/>
    </xf>
    <xf numFmtId="0" fontId="11" fillId="0" borderId="3" xfId="112" applyFont="1" applyFill="1" applyBorder="1" applyAlignment="1">
      <alignment horizontal="left" vertical="center" wrapText="1"/>
    </xf>
    <xf numFmtId="0" fontId="11" fillId="0" borderId="5" xfId="112" applyFont="1" applyFill="1" applyBorder="1" applyAlignment="1">
      <alignment horizontal="left" vertical="center" wrapText="1"/>
    </xf>
    <xf numFmtId="0" fontId="11" fillId="0" borderId="2" xfId="116" applyFont="1" applyFill="1" applyBorder="1" applyAlignment="1">
      <alignment vertical="center" wrapText="1"/>
    </xf>
    <xf numFmtId="178" fontId="11" fillId="0" borderId="2" xfId="116" applyNumberFormat="1" applyFont="1" applyFill="1" applyBorder="1" applyAlignment="1">
      <alignment horizontal="right" vertical="center" wrapText="1"/>
    </xf>
    <xf numFmtId="0" fontId="11" fillId="0" borderId="3" xfId="116" applyFont="1" applyFill="1" applyBorder="1" applyAlignment="1">
      <alignment vertical="center" wrapText="1"/>
    </xf>
    <xf numFmtId="0" fontId="11" fillId="0" borderId="5" xfId="116" applyFont="1" applyFill="1" applyBorder="1" applyAlignment="1">
      <alignment vertical="center" wrapText="1"/>
    </xf>
    <xf numFmtId="0" fontId="11" fillId="0" borderId="3" xfId="116" applyFont="1" applyFill="1" applyBorder="1" applyAlignment="1">
      <alignment horizontal="center" vertical="center" wrapText="1"/>
    </xf>
    <xf numFmtId="0" fontId="11" fillId="0" borderId="5" xfId="116" applyFont="1" applyFill="1" applyBorder="1" applyAlignment="1">
      <alignment horizontal="center" vertical="center" wrapText="1"/>
    </xf>
    <xf numFmtId="0" fontId="11" fillId="0" borderId="2" xfId="115" applyFont="1" applyFill="1" applyBorder="1" applyAlignment="1">
      <alignment horizontal="left" vertical="center" wrapText="1"/>
    </xf>
    <xf numFmtId="178" fontId="11" fillId="0" borderId="2" xfId="115" applyNumberFormat="1" applyFont="1" applyFill="1" applyBorder="1" applyAlignment="1">
      <alignment horizontal="right" vertical="center" wrapText="1"/>
    </xf>
    <xf numFmtId="0" fontId="11" fillId="0" borderId="3" xfId="115" applyFont="1" applyFill="1" applyBorder="1" applyAlignment="1">
      <alignment horizontal="left" vertical="center" wrapText="1"/>
    </xf>
    <xf numFmtId="0" fontId="11" fillId="0" borderId="5" xfId="115" applyFont="1" applyFill="1" applyBorder="1" applyAlignment="1">
      <alignment horizontal="left" vertical="center" wrapText="1"/>
    </xf>
    <xf numFmtId="180" fontId="11" fillId="0" borderId="2" xfId="115" applyNumberFormat="1" applyFont="1" applyFill="1" applyBorder="1" applyAlignment="1">
      <alignment horizontal="left" vertical="center" wrapText="1"/>
    </xf>
    <xf numFmtId="0" fontId="11" fillId="0" borderId="3" xfId="112" applyFont="1" applyFill="1" applyBorder="1" applyAlignment="1">
      <alignment horizontal="center" vertical="center" wrapText="1"/>
    </xf>
    <xf numFmtId="0" fontId="11" fillId="0" borderId="5" xfId="112" applyFont="1" applyFill="1" applyBorder="1" applyAlignment="1">
      <alignment horizontal="center" vertical="center" wrapText="1"/>
    </xf>
    <xf numFmtId="179" fontId="11" fillId="0" borderId="12" xfId="112" applyNumberFormat="1" applyFont="1" applyFill="1" applyBorder="1" applyAlignment="1" applyProtection="1">
      <alignment horizontal="right" vertical="center" wrapText="1"/>
    </xf>
    <xf numFmtId="0" fontId="11" fillId="0" borderId="3" xfId="112" applyFont="1" applyFill="1" applyBorder="1" applyAlignment="1">
      <alignment vertical="center" wrapText="1"/>
    </xf>
    <xf numFmtId="0" fontId="11" fillId="0" borderId="5" xfId="112" applyFont="1" applyFill="1" applyBorder="1" applyAlignment="1">
      <alignment vertical="center" wrapText="1"/>
    </xf>
    <xf numFmtId="0" fontId="11" fillId="0" borderId="2" xfId="98"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4" fontId="11" fillId="0" borderId="0" xfId="115" applyNumberFormat="1" applyFont="1" applyFill="1" applyAlignment="1" applyProtection="1">
      <alignment horizontal="right" vertical="center" wrapText="1"/>
    </xf>
    <xf numFmtId="0" fontId="11" fillId="0" borderId="2" xfId="115" applyFont="1" applyFill="1" applyBorder="1" applyAlignment="1">
      <alignment horizontal="centerContinuous"/>
    </xf>
    <xf numFmtId="0" fontId="11" fillId="0" borderId="2" xfId="115" applyFont="1" applyFill="1" applyBorder="1" applyAlignment="1">
      <alignment horizontal="centerContinuous" vertical="center"/>
    </xf>
    <xf numFmtId="178" fontId="11" fillId="0" borderId="4" xfId="115" applyNumberFormat="1" applyFont="1" applyFill="1" applyBorder="1" applyAlignment="1" applyProtection="1">
      <alignment horizontal="center" vertical="center"/>
    </xf>
    <xf numFmtId="49" fontId="11" fillId="0" borderId="2" xfId="115" applyNumberFormat="1" applyFont="1" applyFill="1" applyBorder="1" applyAlignment="1">
      <alignment horizontal="center" vertical="center" wrapText="1"/>
    </xf>
    <xf numFmtId="49" fontId="11" fillId="0" borderId="6" xfId="115" applyNumberFormat="1" applyFont="1" applyFill="1" applyBorder="1" applyAlignment="1">
      <alignment horizontal="center" vertical="center" wrapText="1"/>
    </xf>
    <xf numFmtId="0" fontId="11" fillId="0" borderId="2" xfId="115" applyFont="1" applyFill="1" applyBorder="1" applyAlignment="1">
      <alignment horizontal="center" vertical="center" wrapText="1"/>
    </xf>
    <xf numFmtId="49" fontId="11" fillId="0" borderId="2" xfId="115" applyNumberFormat="1" applyFont="1" applyFill="1" applyBorder="1" applyAlignment="1">
      <alignment horizontal="center" vertical="center"/>
    </xf>
    <xf numFmtId="49" fontId="11" fillId="0" borderId="12" xfId="115" applyNumberFormat="1" applyFont="1" applyFill="1" applyBorder="1" applyAlignment="1">
      <alignment horizontal="center" vertical="center" wrapText="1"/>
    </xf>
    <xf numFmtId="180" fontId="11" fillId="0" borderId="2" xfId="115" applyNumberFormat="1" applyFont="1" applyFill="1" applyBorder="1" applyAlignment="1">
      <alignment horizontal="right" vertical="center"/>
    </xf>
    <xf numFmtId="0" fontId="11" fillId="0" borderId="0" xfId="116" applyFont="1" applyFill="1">
      <alignment vertical="center"/>
    </xf>
    <xf numFmtId="180" fontId="11" fillId="0" borderId="2" xfId="115" applyNumberFormat="1" applyFont="1" applyFill="1" applyBorder="1" applyAlignment="1" applyProtection="1">
      <alignment horizontal="right" vertical="center" wrapText="1"/>
    </xf>
    <xf numFmtId="180" fontId="11" fillId="0" borderId="2" xfId="115" applyNumberFormat="1" applyFont="1" applyFill="1" applyBorder="1" applyAlignment="1">
      <alignment horizontal="left" vertical="center"/>
    </xf>
    <xf numFmtId="0" fontId="9" fillId="0" borderId="0" xfId="113" applyFill="1" applyAlignment="1"/>
    <xf numFmtId="0" fontId="10" fillId="0" borderId="0" xfId="113" applyNumberFormat="1" applyFont="1" applyFill="1" applyAlignment="1" applyProtection="1">
      <alignment horizontal="center" vertical="center"/>
    </xf>
    <xf numFmtId="0" fontId="11" fillId="0" borderId="1" xfId="113" applyFont="1" applyFill="1" applyBorder="1" applyAlignment="1">
      <alignment vertical="center"/>
    </xf>
    <xf numFmtId="0" fontId="11" fillId="0" borderId="0" xfId="113" applyFont="1" applyFill="1" applyAlignment="1">
      <alignment vertical="center"/>
    </xf>
    <xf numFmtId="0" fontId="11" fillId="0" borderId="2" xfId="113" applyNumberFormat="1" applyFont="1" applyFill="1" applyBorder="1" applyAlignment="1" applyProtection="1">
      <alignment horizontal="center" vertical="center" wrapText="1"/>
    </xf>
    <xf numFmtId="49" fontId="9" fillId="0" borderId="2" xfId="113" applyNumberFormat="1" applyFont="1" applyFill="1" applyBorder="1" applyAlignment="1">
      <alignment horizontal="center" vertical="center" wrapText="1"/>
    </xf>
    <xf numFmtId="49" fontId="9" fillId="0" borderId="3" xfId="113" applyNumberFormat="1" applyFont="1" applyFill="1" applyBorder="1" applyAlignment="1">
      <alignment horizontal="center" vertical="center" wrapText="1"/>
    </xf>
    <xf numFmtId="49" fontId="9" fillId="0" borderId="4" xfId="113" applyNumberFormat="1" applyFont="1" applyFill="1" applyBorder="1" applyAlignment="1">
      <alignment horizontal="center" vertical="center" wrapText="1"/>
    </xf>
    <xf numFmtId="49" fontId="9" fillId="0" borderId="3" xfId="113" applyNumberFormat="1" applyFill="1" applyBorder="1" applyAlignment="1">
      <alignment horizontal="center" vertical="center" wrapText="1"/>
    </xf>
    <xf numFmtId="49" fontId="9" fillId="0" borderId="4" xfId="113" applyNumberFormat="1" applyFill="1" applyBorder="1" applyAlignment="1">
      <alignment horizontal="center" vertical="center" wrapText="1"/>
    </xf>
    <xf numFmtId="0" fontId="11" fillId="0" borderId="2" xfId="113" applyNumberFormat="1" applyFont="1" applyFill="1" applyBorder="1" applyAlignment="1" applyProtection="1">
      <alignment horizontal="center" vertical="center"/>
    </xf>
    <xf numFmtId="49" fontId="9" fillId="0" borderId="6" xfId="113" applyNumberFormat="1" applyFill="1" applyBorder="1" applyAlignment="1">
      <alignment horizontal="center" vertical="center" wrapText="1"/>
    </xf>
    <xf numFmtId="49" fontId="9" fillId="0" borderId="12" xfId="113" applyNumberFormat="1" applyFont="1" applyFill="1" applyBorder="1" applyAlignment="1">
      <alignment horizontal="center" vertical="center" wrapText="1"/>
    </xf>
    <xf numFmtId="49" fontId="9" fillId="0" borderId="12" xfId="113" applyNumberFormat="1" applyFill="1" applyBorder="1" applyAlignment="1">
      <alignment horizontal="center" vertical="center" wrapText="1"/>
    </xf>
    <xf numFmtId="0" fontId="11" fillId="0" borderId="6" xfId="113" applyFont="1" applyFill="1" applyBorder="1" applyAlignment="1">
      <alignment horizontal="center" vertical="center"/>
    </xf>
    <xf numFmtId="176" fontId="11" fillId="0" borderId="2" xfId="113" applyNumberFormat="1" applyFont="1" applyFill="1" applyBorder="1" applyAlignment="1">
      <alignment horizontal="left" vertical="center"/>
    </xf>
    <xf numFmtId="176" fontId="11" fillId="0" borderId="6" xfId="113" applyNumberFormat="1" applyFont="1" applyFill="1" applyBorder="1" applyAlignment="1">
      <alignment horizontal="left" vertical="center"/>
    </xf>
    <xf numFmtId="176" fontId="11" fillId="0" borderId="2" xfId="113" applyNumberFormat="1" applyFont="1" applyFill="1" applyBorder="1" applyAlignment="1" applyProtection="1">
      <alignment horizontal="left" vertical="center" wrapText="1"/>
    </xf>
    <xf numFmtId="49" fontId="9" fillId="0" borderId="5" xfId="113" applyNumberFormat="1" applyFill="1" applyBorder="1" applyAlignment="1">
      <alignment horizontal="center" vertical="center" wrapText="1"/>
    </xf>
    <xf numFmtId="49" fontId="9" fillId="0" borderId="5" xfId="113" applyNumberFormat="1" applyFont="1" applyFill="1" applyBorder="1" applyAlignment="1">
      <alignment horizontal="center" vertical="center" wrapText="1"/>
    </xf>
    <xf numFmtId="49" fontId="9" fillId="0" borderId="2" xfId="113" applyNumberFormat="1" applyFill="1" applyBorder="1" applyAlignment="1">
      <alignment horizontal="center" vertical="center" wrapText="1"/>
    </xf>
    <xf numFmtId="0" fontId="9" fillId="0" borderId="0" xfId="113" applyFill="1" applyAlignment="1">
      <alignment horizontal="right" vertical="center"/>
    </xf>
    <xf numFmtId="49" fontId="9" fillId="0" borderId="6" xfId="113" applyNumberFormat="1" applyFont="1" applyFill="1" applyBorder="1" applyAlignment="1">
      <alignment horizontal="center" vertical="center" wrapText="1"/>
    </xf>
    <xf numFmtId="49" fontId="9" fillId="0" borderId="9" xfId="113" applyNumberFormat="1" applyFont="1" applyFill="1" applyBorder="1" applyAlignment="1">
      <alignment horizontal="center" vertical="center" wrapText="1"/>
    </xf>
    <xf numFmtId="0" fontId="9" fillId="0" borderId="0" xfId="112" applyFill="1" applyAlignment="1"/>
    <xf numFmtId="0" fontId="9" fillId="0" borderId="0" xfId="112" applyFill="1" applyAlignment="1">
      <alignment horizontal="left"/>
    </xf>
    <xf numFmtId="0" fontId="10" fillId="0" borderId="0" xfId="112" applyFont="1" applyFill="1" applyAlignment="1">
      <alignment horizontal="center" vertical="center"/>
    </xf>
    <xf numFmtId="0" fontId="10" fillId="0" borderId="0" xfId="112" applyFont="1" applyFill="1" applyAlignment="1">
      <alignment horizontal="left" vertical="center"/>
    </xf>
    <xf numFmtId="49" fontId="11" fillId="0" borderId="0" xfId="112" applyNumberFormat="1" applyFont="1" applyFill="1" applyBorder="1" applyAlignment="1" applyProtection="1">
      <alignment vertical="center"/>
    </xf>
    <xf numFmtId="49" fontId="11" fillId="0" borderId="0" xfId="112" applyNumberFormat="1" applyFont="1" applyFill="1" applyBorder="1" applyAlignment="1" applyProtection="1">
      <alignment horizontal="left" vertical="center"/>
    </xf>
    <xf numFmtId="49" fontId="11" fillId="0" borderId="1" xfId="112" applyNumberFormat="1" applyFont="1" applyFill="1" applyBorder="1" applyAlignment="1" applyProtection="1">
      <alignment horizontal="left" vertical="center"/>
    </xf>
    <xf numFmtId="0" fontId="11" fillId="0" borderId="0" xfId="112" applyFont="1" applyFill="1" applyAlignment="1">
      <alignment horizontal="right" vertical="center"/>
    </xf>
    <xf numFmtId="0" fontId="11" fillId="0" borderId="0" xfId="112" applyFont="1" applyFill="1" applyAlignment="1"/>
    <xf numFmtId="49" fontId="8" fillId="0" borderId="2" xfId="112" applyNumberFormat="1" applyFont="1" applyFill="1" applyBorder="1" applyAlignment="1" applyProtection="1">
      <alignment horizontal="center" vertical="center"/>
    </xf>
    <xf numFmtId="49" fontId="8" fillId="0" borderId="2" xfId="112" applyNumberFormat="1" applyFont="1" applyFill="1" applyBorder="1" applyAlignment="1" applyProtection="1">
      <alignment horizontal="left" vertical="center"/>
    </xf>
    <xf numFmtId="49" fontId="8" fillId="0" borderId="5" xfId="112" applyNumberFormat="1" applyFont="1" applyFill="1" applyBorder="1" applyAlignment="1" applyProtection="1">
      <alignment horizontal="center" vertical="center"/>
    </xf>
    <xf numFmtId="0" fontId="8" fillId="0" borderId="9" xfId="112" applyFont="1" applyFill="1" applyBorder="1" applyAlignment="1">
      <alignment horizontal="center" vertical="center"/>
    </xf>
    <xf numFmtId="0" fontId="8" fillId="0" borderId="6" xfId="112" applyFont="1" applyFill="1" applyBorder="1" applyAlignment="1">
      <alignment horizontal="center" vertical="center"/>
    </xf>
    <xf numFmtId="0" fontId="8" fillId="0" borderId="3" xfId="112" applyFont="1" applyFill="1" applyBorder="1" applyAlignment="1">
      <alignment horizontal="center" vertical="center"/>
    </xf>
    <xf numFmtId="0" fontId="8" fillId="0" borderId="5" xfId="112" applyFont="1" applyFill="1" applyBorder="1" applyAlignment="1">
      <alignment horizontal="center" vertical="center"/>
    </xf>
    <xf numFmtId="0" fontId="8" fillId="0" borderId="2" xfId="112" applyFont="1" applyFill="1" applyBorder="1" applyAlignment="1">
      <alignment horizontal="center" vertical="center"/>
    </xf>
    <xf numFmtId="0" fontId="8" fillId="0" borderId="6" xfId="112" applyFont="1" applyFill="1" applyBorder="1" applyAlignment="1">
      <alignment horizontal="center" vertical="center" wrapText="1"/>
    </xf>
    <xf numFmtId="0" fontId="8" fillId="0" borderId="12" xfId="112" applyFont="1" applyFill="1" applyBorder="1" applyAlignment="1">
      <alignment horizontal="center" vertical="center"/>
    </xf>
    <xf numFmtId="0" fontId="8" fillId="0" borderId="12" xfId="112" applyFont="1" applyFill="1" applyBorder="1" applyAlignment="1">
      <alignment horizontal="center" vertical="center" wrapText="1"/>
    </xf>
    <xf numFmtId="0" fontId="8" fillId="0" borderId="11" xfId="112" applyFont="1" applyFill="1" applyBorder="1" applyAlignment="1">
      <alignment horizontal="center" vertical="center"/>
    </xf>
    <xf numFmtId="180" fontId="11" fillId="0" borderId="6" xfId="112" applyNumberFormat="1" applyFont="1" applyFill="1" applyBorder="1" applyAlignment="1" applyProtection="1">
      <alignment horizontal="left" vertical="center" wrapText="1"/>
    </xf>
    <xf numFmtId="185" fontId="11" fillId="0" borderId="4" xfId="112" applyNumberFormat="1" applyFont="1" applyFill="1" applyBorder="1" applyAlignment="1">
      <alignment horizontal="left" vertical="center"/>
    </xf>
    <xf numFmtId="180" fontId="11" fillId="0" borderId="11" xfId="112" applyNumberFormat="1" applyFont="1" applyFill="1" applyBorder="1" applyAlignment="1" applyProtection="1">
      <alignment horizontal="left" vertical="center" wrapText="1"/>
    </xf>
    <xf numFmtId="180" fontId="11" fillId="0" borderId="2" xfId="112" applyNumberFormat="1" applyFont="1" applyFill="1" applyBorder="1" applyAlignment="1" applyProtection="1">
      <alignment horizontal="left" vertical="center" wrapText="1"/>
    </xf>
    <xf numFmtId="180" fontId="11" fillId="0" borderId="9" xfId="112" applyNumberFormat="1" applyFont="1" applyFill="1" applyBorder="1" applyAlignment="1" applyProtection="1">
      <alignment horizontal="left" vertical="center" wrapText="1"/>
    </xf>
    <xf numFmtId="185" fontId="11" fillId="0" borderId="4" xfId="112" applyNumberFormat="1" applyFont="1" applyFill="1" applyBorder="1" applyAlignment="1" applyProtection="1">
      <alignment horizontal="left" vertical="center"/>
    </xf>
    <xf numFmtId="0" fontId="11" fillId="0" borderId="2" xfId="112" applyFont="1" applyFill="1" applyBorder="1" applyAlignment="1">
      <alignment horizontal="left" vertical="center"/>
    </xf>
    <xf numFmtId="180" fontId="11" fillId="0" borderId="12" xfId="112" applyNumberFormat="1" applyFont="1" applyFill="1" applyBorder="1" applyAlignment="1" applyProtection="1">
      <alignment horizontal="left" vertical="center" wrapText="1"/>
    </xf>
    <xf numFmtId="185" fontId="11" fillId="0" borderId="2" xfId="112" applyNumberFormat="1" applyFont="1" applyFill="1" applyBorder="1" applyAlignment="1" applyProtection="1">
      <alignment horizontal="left" vertical="center"/>
    </xf>
    <xf numFmtId="179" fontId="11" fillId="0" borderId="2" xfId="112" applyNumberFormat="1" applyFont="1" applyFill="1" applyBorder="1" applyAlignment="1">
      <alignment horizontal="left" vertical="center"/>
    </xf>
    <xf numFmtId="179" fontId="11" fillId="0" borderId="11" xfId="112" applyNumberFormat="1" applyFont="1" applyFill="1" applyBorder="1" applyAlignment="1">
      <alignment horizontal="left" vertical="center"/>
    </xf>
    <xf numFmtId="0" fontId="11" fillId="0" borderId="11" xfId="112" applyFont="1" applyFill="1" applyBorder="1" applyAlignment="1">
      <alignment horizontal="left" vertical="center"/>
    </xf>
    <xf numFmtId="186" fontId="11" fillId="0" borderId="2" xfId="112" applyNumberFormat="1" applyFont="1" applyFill="1" applyBorder="1" applyAlignment="1" applyProtection="1">
      <alignment horizontal="left" vertical="center" wrapText="1"/>
    </xf>
    <xf numFmtId="0" fontId="11" fillId="0" borderId="2" xfId="112" applyFont="1" applyFill="1" applyBorder="1" applyAlignment="1">
      <alignment horizontal="center" vertical="center" wrapText="1"/>
    </xf>
    <xf numFmtId="0" fontId="11" fillId="0" borderId="2" xfId="112" applyFont="1" applyFill="1" applyBorder="1" applyAlignment="1">
      <alignment horizontal="center" vertical="center"/>
    </xf>
    <xf numFmtId="179" fontId="11" fillId="0" borderId="6" xfId="112" applyNumberFormat="1" applyFont="1" applyFill="1" applyBorder="1" applyAlignment="1" applyProtection="1">
      <alignment horizontal="right" vertical="center" wrapText="1"/>
    </xf>
    <xf numFmtId="0" fontId="11" fillId="0" borderId="11" xfId="0" applyFont="1" applyFill="1" applyBorder="1" applyAlignment="1">
      <alignment horizontal="right" vertical="center"/>
    </xf>
    <xf numFmtId="0" fontId="11" fillId="0" borderId="11" xfId="112" applyFont="1" applyFill="1" applyBorder="1" applyAlignment="1">
      <alignment horizontal="right" vertical="center"/>
    </xf>
    <xf numFmtId="0" fontId="11" fillId="0" borderId="4" xfId="112" applyFont="1" applyFill="1" applyBorder="1" applyAlignment="1">
      <alignment vertical="center"/>
    </xf>
    <xf numFmtId="179" fontId="11" fillId="0" borderId="2" xfId="112" applyNumberFormat="1" applyFont="1" applyFill="1" applyBorder="1" applyAlignment="1" applyProtection="1">
      <alignment horizontal="right" vertical="center" wrapText="1"/>
    </xf>
    <xf numFmtId="179" fontId="11" fillId="0" borderId="9" xfId="112" applyNumberFormat="1" applyFont="1" applyFill="1" applyBorder="1" applyAlignment="1" applyProtection="1">
      <alignment horizontal="right" vertical="center" wrapText="1"/>
    </xf>
    <xf numFmtId="0" fontId="0" fillId="0" borderId="2" xfId="0" applyFill="1" applyBorder="1" applyAlignment="1">
      <alignment horizontal="left" vertical="center"/>
    </xf>
    <xf numFmtId="0" fontId="11" fillId="0" borderId="4" xfId="112" applyFont="1" applyFill="1" applyBorder="1" applyAlignment="1">
      <alignment horizontal="center" vertical="center"/>
    </xf>
    <xf numFmtId="180" fontId="11" fillId="0" borderId="11" xfId="112" applyNumberFormat="1" applyFont="1" applyFill="1" applyBorder="1" applyAlignment="1" applyProtection="1">
      <alignment horizontal="right" vertical="center" wrapText="1"/>
    </xf>
  </cellXfs>
  <cellStyles count="126">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着色 2 2" xfId="8"/>
    <cellStyle name="20% - 着色 6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20% - 着色 5 2 2"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标题 3" xfId="27" builtinId="18"/>
    <cellStyle name="差_64242C78E6F6009AE0530A08AF09009A" xfId="28"/>
    <cellStyle name="60% - 强调文字颜色 1" xfId="29" builtinId="32"/>
    <cellStyle name="40% - 着色 3 3" xfId="30"/>
    <cellStyle name="60% - 强调文字颜色 4" xfId="31" builtinId="44"/>
    <cellStyle name="输出" xfId="32" builtinId="21"/>
    <cellStyle name="计算" xfId="33" builtinId="22"/>
    <cellStyle name="检查单元格" xfId="34" builtinId="23"/>
    <cellStyle name="20% - 着色 1 2" xfId="35"/>
    <cellStyle name="链接单元格" xfId="36" builtinId="24"/>
    <cellStyle name="40% - 着色 5 2" xfId="37"/>
    <cellStyle name="20% - 强调文字颜色 6" xfId="38" builtinId="50"/>
    <cellStyle name="强调文字颜色 2" xfId="39" builtinId="33"/>
    <cellStyle name="汇总" xfId="40" builtinId="25"/>
    <cellStyle name="好" xfId="41" builtinId="26"/>
    <cellStyle name="适中" xfId="42" builtinId="28"/>
    <cellStyle name="20% - 强调文字颜色 5" xfId="43" builtinId="46"/>
    <cellStyle name="强调文字颜色 1" xfId="44" builtinId="29"/>
    <cellStyle name="差_64242C78E6FB009AE0530A08AF09009A" xfId="45"/>
    <cellStyle name="20% - 着色 2 2" xfId="46"/>
    <cellStyle name="20% - 强调文字颜色 1" xfId="47" builtinId="30"/>
    <cellStyle name="40% - 强调文字颜色 1" xfId="48" builtinId="31"/>
    <cellStyle name="20% - 着色 2 3" xfId="49"/>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常规_新报表页" xfId="55"/>
    <cellStyle name="40% - 强调文字颜色 4" xfId="56" builtinId="43"/>
    <cellStyle name="强调文字颜色 5" xfId="57" builtinId="45"/>
    <cellStyle name="40% - 强调文字颜色 5" xfId="58" builtinId="47"/>
    <cellStyle name="60% - 强调文字颜色 5" xfId="59" builtinId="48"/>
    <cellStyle name="60% - 着色 6 2" xfId="60"/>
    <cellStyle name="强调文字颜色 6" xfId="61" builtinId="49"/>
    <cellStyle name="40% - 强调文字颜色 6" xfId="62" builtinId="51"/>
    <cellStyle name="着色 5 2" xfId="63"/>
    <cellStyle name="60% - 强调文字颜色 6" xfId="64" builtinId="52"/>
    <cellStyle name="20% - 着色 3 2" xfId="65"/>
    <cellStyle name="20% - 着色 1 2 2" xfId="66"/>
    <cellStyle name="20% - 着色 1 3" xfId="67"/>
    <cellStyle name="20% - 着色 4 3" xfId="68"/>
    <cellStyle name="20% - 着色 3 2 2" xfId="69"/>
    <cellStyle name="20% - 着色 4 2" xfId="70"/>
    <cellStyle name="20% - 着色 5 2" xfId="71"/>
    <cellStyle name="着色 1 2" xfId="72"/>
    <cellStyle name="20% - 着色 5 3" xfId="73"/>
    <cellStyle name="20% - 着色 6 2 2" xfId="74"/>
    <cellStyle name="20% - 着色 6 3" xfId="75"/>
    <cellStyle name="40% - 着色 1 2" xfId="76"/>
    <cellStyle name="40% - 着色 1 2 2" xfId="77"/>
    <cellStyle name="40% - 着色 2 3" xfId="78"/>
    <cellStyle name="40% - 着色 1 3" xfId="79"/>
    <cellStyle name="40% - 着色 2 2" xfId="80"/>
    <cellStyle name="40% - 着色 2 2 2" xfId="81"/>
    <cellStyle name="40% - 着色 3 2" xfId="82"/>
    <cellStyle name="40% - 着色 3 2 2" xfId="83"/>
    <cellStyle name="40% - 着色 4 2" xfId="84"/>
    <cellStyle name="40% - 着色 4 2 2" xfId="85"/>
    <cellStyle name="40% - 着色 4 3" xfId="86"/>
    <cellStyle name="40% - 着色 5 2 2" xfId="87"/>
    <cellStyle name="40% - 着色 5 3" xfId="88"/>
    <cellStyle name="40% - 着色 6 2" xfId="89"/>
    <cellStyle name="40% - 着色 6 2 2" xfId="90"/>
    <cellStyle name="40% - 着色 6 3" xfId="91"/>
    <cellStyle name="60% - 着色 1 2" xfId="92"/>
    <cellStyle name="60% - 着色 2 2" xfId="93"/>
    <cellStyle name="60% - 着色 3 2" xfId="94"/>
    <cellStyle name="60% - 着色 4 2" xfId="95"/>
    <cellStyle name="常规_64242C78E6FB009AE0530A08AF09009A" xfId="96"/>
    <cellStyle name="60% - 着色 5 2" xfId="97"/>
    <cellStyle name="百分比_EF4B13E29A0421FAE0430A08200E21FA" xfId="98"/>
    <cellStyle name="差_4901A573031A00CCE0530A08AF0800CC" xfId="99"/>
    <cellStyle name="差_4901E49D450800C2E0530A08AF0800C2" xfId="100"/>
    <cellStyle name="差_615D2EB13C93010EE0530A0804CC5EB5" xfId="101"/>
    <cellStyle name="差_61F0C7FF6ABA0038E0530A0804CC3487" xfId="102"/>
    <cellStyle name="差_64242C78E6F3009AE0530A08AF09009A" xfId="103"/>
    <cellStyle name="常规 11" xfId="104"/>
    <cellStyle name="常规 2" xfId="105"/>
    <cellStyle name="常规 3" xfId="106"/>
    <cellStyle name="常规 3 2" xfId="107"/>
    <cellStyle name="常规 3_6162030C6A600132E0530A0804CCAD99_c" xfId="108"/>
    <cellStyle name="常规 4" xfId="109"/>
    <cellStyle name="常规 5" xfId="110"/>
    <cellStyle name="常规_2012年国有资本经营预算收支总表"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2.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showGridLines="0" showZeros="0" topLeftCell="A7" workbookViewId="0">
      <selection activeCell="F13" sqref="F13"/>
    </sheetView>
  </sheetViews>
  <sheetFormatPr defaultColWidth="6.875" defaultRowHeight="11.25"/>
  <cols>
    <col min="1" max="1" width="16" style="286" customWidth="1"/>
    <col min="2" max="2" width="8.5" style="287" customWidth="1"/>
    <col min="3" max="3" width="12.375" style="286" customWidth="1"/>
    <col min="4" max="4" width="9.625" style="286" customWidth="1"/>
    <col min="5" max="5" width="8.375" style="286" customWidth="1"/>
    <col min="6" max="6" width="7.625" style="286" customWidth="1"/>
    <col min="7" max="7" width="9.375" style="286" customWidth="1"/>
    <col min="8" max="8" width="13.25" style="286" customWidth="1"/>
    <col min="9" max="9" width="9.625" style="286" customWidth="1"/>
    <col min="10" max="10" width="10.5" style="286" customWidth="1"/>
    <col min="11" max="11" width="8.375" style="286" customWidth="1"/>
    <col min="12" max="12" width="9.25" style="286" customWidth="1"/>
    <col min="13" max="16384" width="6.875" style="286"/>
  </cols>
  <sheetData>
    <row r="1" ht="42" customHeight="1" spans="1:12">
      <c r="A1" s="288" t="s">
        <v>0</v>
      </c>
      <c r="B1" s="289"/>
      <c r="C1" s="288"/>
      <c r="D1" s="288"/>
      <c r="E1" s="288"/>
      <c r="F1" s="288"/>
      <c r="G1" s="288"/>
      <c r="H1" s="288"/>
      <c r="I1" s="288"/>
      <c r="J1" s="288"/>
      <c r="K1" s="288"/>
      <c r="L1" s="288"/>
    </row>
    <row r="2" ht="15" customHeight="1" spans="1:12">
      <c r="A2" s="290" t="s">
        <v>1</v>
      </c>
      <c r="B2" s="291"/>
      <c r="C2" s="292"/>
      <c r="D2" s="293"/>
      <c r="E2" s="293"/>
      <c r="F2" s="293"/>
      <c r="G2" s="294"/>
      <c r="H2" s="294"/>
      <c r="I2" s="294"/>
      <c r="J2" s="294"/>
      <c r="K2" s="294"/>
      <c r="L2" s="293" t="s">
        <v>2</v>
      </c>
    </row>
    <row r="3" ht="35.1" customHeight="1" spans="1:12">
      <c r="A3" s="295" t="s">
        <v>3</v>
      </c>
      <c r="B3" s="296"/>
      <c r="C3" s="297" t="s">
        <v>4</v>
      </c>
      <c r="D3" s="297"/>
      <c r="E3" s="297"/>
      <c r="F3" s="297"/>
      <c r="G3" s="297"/>
      <c r="H3" s="297"/>
      <c r="I3" s="297"/>
      <c r="J3" s="297"/>
      <c r="K3" s="297"/>
      <c r="L3" s="297"/>
    </row>
    <row r="4" ht="24" customHeight="1" spans="1:12">
      <c r="A4" s="298" t="s">
        <v>5</v>
      </c>
      <c r="B4" s="298" t="s">
        <v>6</v>
      </c>
      <c r="C4" s="299" t="s">
        <v>7</v>
      </c>
      <c r="D4" s="299" t="s">
        <v>8</v>
      </c>
      <c r="E4" s="300" t="s">
        <v>9</v>
      </c>
      <c r="F4" s="301"/>
      <c r="G4" s="302" t="s">
        <v>10</v>
      </c>
      <c r="H4" s="301"/>
      <c r="I4" s="301"/>
      <c r="J4" s="301"/>
      <c r="K4" s="301"/>
      <c r="L4" s="301"/>
    </row>
    <row r="5" ht="35.1" customHeight="1" spans="1:12">
      <c r="A5" s="298"/>
      <c r="B5" s="298"/>
      <c r="C5" s="298"/>
      <c r="D5" s="298"/>
      <c r="E5" s="303" t="s">
        <v>11</v>
      </c>
      <c r="F5" s="303" t="s">
        <v>12</v>
      </c>
      <c r="G5" s="300" t="s">
        <v>13</v>
      </c>
      <c r="H5" s="301"/>
      <c r="I5" s="303" t="s">
        <v>14</v>
      </c>
      <c r="J5" s="303" t="s">
        <v>15</v>
      </c>
      <c r="K5" s="303" t="s">
        <v>16</v>
      </c>
      <c r="L5" s="299" t="s">
        <v>17</v>
      </c>
    </row>
    <row r="6" ht="23.1" customHeight="1" spans="1:12">
      <c r="A6" s="304"/>
      <c r="B6" s="304"/>
      <c r="C6" s="304"/>
      <c r="D6" s="304"/>
      <c r="E6" s="305"/>
      <c r="F6" s="305"/>
      <c r="G6" s="306" t="s">
        <v>18</v>
      </c>
      <c r="H6" s="306" t="s">
        <v>19</v>
      </c>
      <c r="I6" s="305"/>
      <c r="J6" s="305"/>
      <c r="K6" s="305"/>
      <c r="L6" s="304"/>
    </row>
    <row r="7" ht="30" customHeight="1" spans="1:12">
      <c r="A7" s="217" t="s">
        <v>20</v>
      </c>
      <c r="B7" s="307">
        <f>B8+B9+B10</f>
        <v>1959.12</v>
      </c>
      <c r="C7" s="308" t="s">
        <v>21</v>
      </c>
      <c r="D7" s="307">
        <f t="shared" ref="D7:D9" si="0">G7</f>
        <v>47.85</v>
      </c>
      <c r="E7" s="309"/>
      <c r="F7" s="309"/>
      <c r="G7" s="309">
        <f>G8+G9</f>
        <v>47.85</v>
      </c>
      <c r="H7" s="309">
        <f>H8+H9</f>
        <v>47.85</v>
      </c>
      <c r="I7" s="309"/>
      <c r="J7" s="309"/>
      <c r="K7" s="309"/>
      <c r="L7" s="309"/>
    </row>
    <row r="8" ht="30" customHeight="1" spans="1:12">
      <c r="A8" s="217" t="s">
        <v>22</v>
      </c>
      <c r="B8" s="310">
        <v>166.32</v>
      </c>
      <c r="C8" s="308" t="s">
        <v>23</v>
      </c>
      <c r="D8" s="307">
        <f t="shared" si="0"/>
        <v>20.98</v>
      </c>
      <c r="E8" s="309"/>
      <c r="F8" s="309"/>
      <c r="G8" s="309">
        <f>H8</f>
        <v>20.98</v>
      </c>
      <c r="H8" s="309">
        <f>20.98</f>
        <v>20.98</v>
      </c>
      <c r="I8" s="309"/>
      <c r="J8" s="309"/>
      <c r="K8" s="309"/>
      <c r="L8" s="309"/>
    </row>
    <row r="9" ht="30" customHeight="1" spans="1:12">
      <c r="A9" s="217" t="s">
        <v>24</v>
      </c>
      <c r="B9" s="311">
        <v>818.7</v>
      </c>
      <c r="C9" s="312" t="s">
        <v>25</v>
      </c>
      <c r="D9" s="307">
        <f t="shared" si="0"/>
        <v>26.87</v>
      </c>
      <c r="E9" s="309"/>
      <c r="F9" s="309"/>
      <c r="G9" s="309">
        <v>26.87</v>
      </c>
      <c r="H9" s="309">
        <v>26.87</v>
      </c>
      <c r="I9" s="309"/>
      <c r="J9" s="309"/>
      <c r="K9" s="309"/>
      <c r="L9" s="309"/>
    </row>
    <row r="10" ht="30" customHeight="1" spans="1:12">
      <c r="A10" s="217" t="s">
        <v>26</v>
      </c>
      <c r="B10" s="310">
        <v>974.1</v>
      </c>
      <c r="C10" s="312" t="s">
        <v>27</v>
      </c>
      <c r="D10" s="307">
        <f>D11+D12</f>
        <v>1911.27</v>
      </c>
      <c r="E10" s="309"/>
      <c r="F10" s="309"/>
      <c r="G10" s="309">
        <f>G11+G12</f>
        <v>1092.57</v>
      </c>
      <c r="H10" s="313">
        <f>H11+H12</f>
        <v>1092.57</v>
      </c>
      <c r="I10" s="309"/>
      <c r="J10" s="309">
        <f>J11+J12</f>
        <v>818.7</v>
      </c>
      <c r="K10" s="309"/>
      <c r="L10" s="309"/>
    </row>
    <row r="11" ht="30" customHeight="1" spans="1:12">
      <c r="A11" s="217" t="s">
        <v>28</v>
      </c>
      <c r="B11" s="307"/>
      <c r="C11" s="308" t="s">
        <v>29</v>
      </c>
      <c r="D11" s="307">
        <f>J11+G11</f>
        <v>36.65</v>
      </c>
      <c r="E11" s="309"/>
      <c r="F11" s="309"/>
      <c r="G11" s="309"/>
      <c r="H11" s="313"/>
      <c r="I11" s="309"/>
      <c r="J11" s="309">
        <v>36.65</v>
      </c>
      <c r="K11" s="309"/>
      <c r="L11" s="309"/>
    </row>
    <row r="12" ht="30" customHeight="1" spans="1:12">
      <c r="A12" s="217" t="s">
        <v>30</v>
      </c>
      <c r="B12" s="310"/>
      <c r="C12" s="312" t="s">
        <v>31</v>
      </c>
      <c r="D12" s="307">
        <f>G12+J12</f>
        <v>1874.62</v>
      </c>
      <c r="E12" s="309"/>
      <c r="F12" s="309"/>
      <c r="G12" s="309">
        <f>H12</f>
        <v>1092.57</v>
      </c>
      <c r="H12" s="313">
        <f>974.1+118.47</f>
        <v>1092.57</v>
      </c>
      <c r="I12" s="309"/>
      <c r="J12" s="309">
        <v>782.05</v>
      </c>
      <c r="K12" s="310"/>
      <c r="L12" s="309"/>
    </row>
    <row r="13" ht="30" customHeight="1" spans="1:12">
      <c r="A13" s="217" t="s">
        <v>32</v>
      </c>
      <c r="B13" s="314"/>
      <c r="C13" s="315"/>
      <c r="D13" s="316"/>
      <c r="E13" s="316"/>
      <c r="F13" s="317"/>
      <c r="G13" s="318"/>
      <c r="H13" s="318"/>
      <c r="I13" s="318"/>
      <c r="J13" s="313"/>
      <c r="K13" s="313"/>
      <c r="L13" s="318"/>
    </row>
    <row r="14" ht="30" customHeight="1" spans="1:12">
      <c r="A14" s="243" t="s">
        <v>33</v>
      </c>
      <c r="B14" s="310"/>
      <c r="C14" s="315"/>
      <c r="D14" s="316"/>
      <c r="E14" s="316"/>
      <c r="F14" s="317"/>
      <c r="G14" s="318"/>
      <c r="H14" s="318"/>
      <c r="I14" s="318"/>
      <c r="J14" s="318"/>
      <c r="K14" s="318"/>
      <c r="L14" s="318"/>
    </row>
    <row r="15" ht="23.1" customHeight="1" spans="1:12">
      <c r="A15" s="243"/>
      <c r="B15" s="319"/>
      <c r="C15" s="315"/>
      <c r="D15" s="316"/>
      <c r="E15" s="316"/>
      <c r="F15" s="317"/>
      <c r="G15" s="318"/>
      <c r="H15" s="318"/>
      <c r="I15" s="318"/>
      <c r="J15" s="318"/>
      <c r="K15" s="318"/>
      <c r="L15" s="318"/>
    </row>
    <row r="16" ht="30" customHeight="1" spans="1:12">
      <c r="A16" s="320" t="s">
        <v>34</v>
      </c>
      <c r="B16" s="307">
        <f>B21</f>
        <v>1959.12</v>
      </c>
      <c r="C16" s="321"/>
      <c r="D16" s="322"/>
      <c r="E16" s="323"/>
      <c r="F16" s="323"/>
      <c r="G16" s="324"/>
      <c r="H16" s="324"/>
      <c r="I16" s="324"/>
      <c r="J16" s="324"/>
      <c r="K16" s="324"/>
      <c r="L16" s="324"/>
    </row>
    <row r="17" ht="30" customHeight="1" spans="1:12">
      <c r="A17" s="243" t="s">
        <v>35</v>
      </c>
      <c r="B17" s="310"/>
      <c r="C17" s="325"/>
      <c r="D17" s="326"/>
      <c r="E17" s="323"/>
      <c r="F17" s="323"/>
      <c r="G17" s="324"/>
      <c r="H17" s="324"/>
      <c r="I17" s="324"/>
      <c r="J17" s="324"/>
      <c r="K17" s="324"/>
      <c r="L17" s="324"/>
    </row>
    <row r="18" ht="30" customHeight="1" spans="1:12">
      <c r="A18" s="217" t="s">
        <v>36</v>
      </c>
      <c r="B18" s="314"/>
      <c r="C18" s="325"/>
      <c r="D18" s="327"/>
      <c r="E18" s="323"/>
      <c r="F18" s="323"/>
      <c r="G18" s="324"/>
      <c r="H18" s="324"/>
      <c r="I18" s="324"/>
      <c r="J18" s="324"/>
      <c r="K18" s="324"/>
      <c r="L18" s="324"/>
    </row>
    <row r="19" ht="30" customHeight="1" spans="1:12">
      <c r="A19" s="217" t="s">
        <v>37</v>
      </c>
      <c r="B19" s="314"/>
      <c r="C19" s="325"/>
      <c r="D19" s="326"/>
      <c r="E19" s="323"/>
      <c r="F19" s="323"/>
      <c r="G19" s="324"/>
      <c r="H19" s="324"/>
      <c r="I19" s="324"/>
      <c r="J19" s="324"/>
      <c r="K19" s="324"/>
      <c r="L19" s="324"/>
    </row>
    <row r="20" ht="30" customHeight="1" spans="1:12">
      <c r="A20" s="217" t="s">
        <v>38</v>
      </c>
      <c r="B20" s="328"/>
      <c r="C20" s="325"/>
      <c r="D20" s="242"/>
      <c r="E20" s="323"/>
      <c r="F20" s="323"/>
      <c r="G20" s="324"/>
      <c r="H20" s="324"/>
      <c r="I20" s="324"/>
      <c r="J20" s="324"/>
      <c r="K20" s="324"/>
      <c r="L20" s="324"/>
    </row>
    <row r="21" ht="24" customHeight="1" spans="1:12">
      <c r="A21" s="240" t="s">
        <v>39</v>
      </c>
      <c r="B21" s="314">
        <f>B7</f>
        <v>1959.12</v>
      </c>
      <c r="C21" s="329" t="s">
        <v>40</v>
      </c>
      <c r="D21" s="225">
        <f>D10+D7</f>
        <v>1959.12</v>
      </c>
      <c r="E21" s="330"/>
      <c r="F21" s="330"/>
      <c r="G21" s="330">
        <f>G7+G10</f>
        <v>1140.42</v>
      </c>
      <c r="H21" s="330">
        <f>H12+H7</f>
        <v>1140.42</v>
      </c>
      <c r="I21" s="330"/>
      <c r="J21" s="330">
        <f>J12</f>
        <v>782.05</v>
      </c>
      <c r="K21" s="330"/>
      <c r="L21" s="330">
        <f>L10</f>
        <v>0</v>
      </c>
    </row>
    <row r="22"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10138888888889" right="1.22013888888889" top="0.511805555555556" bottom="0.471527777777778" header="0.393055555555556" footer="0.393055555555556"/>
  <pageSetup paperSize="9" scale="82"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showGridLines="0" showZeros="0" workbookViewId="0">
      <selection activeCell="B5" sqref="B5"/>
    </sheetView>
  </sheetViews>
  <sheetFormatPr defaultColWidth="8.875" defaultRowHeight="14.25" outlineLevelRow="6" outlineLevelCol="3"/>
  <cols>
    <col min="1" max="1" width="35.375" style="81" customWidth="1"/>
    <col min="2" max="3" width="35.5" style="81" customWidth="1"/>
    <col min="4" max="16384" width="8.875" style="81"/>
  </cols>
  <sheetData>
    <row r="1" ht="42" customHeight="1" spans="1:3">
      <c r="A1" s="82" t="s">
        <v>181</v>
      </c>
      <c r="B1" s="82"/>
      <c r="C1" s="82"/>
    </row>
    <row r="2" ht="15" customHeight="1" spans="1:3">
      <c r="A2" s="83" t="s">
        <v>1</v>
      </c>
      <c r="B2" s="84"/>
      <c r="C2" s="85" t="s">
        <v>2</v>
      </c>
    </row>
    <row r="3" ht="20.1" customHeight="1" spans="1:3">
      <c r="A3" s="86" t="s">
        <v>87</v>
      </c>
      <c r="B3" s="86" t="s">
        <v>43</v>
      </c>
      <c r="C3" s="86" t="s">
        <v>182</v>
      </c>
    </row>
    <row r="4" ht="20.1" customHeight="1" spans="1:4">
      <c r="A4" s="86" t="s">
        <v>183</v>
      </c>
      <c r="B4" s="86" t="s">
        <v>183</v>
      </c>
      <c r="C4" s="86" t="s">
        <v>183</v>
      </c>
      <c r="D4" s="87"/>
    </row>
    <row r="5" ht="20.1" customHeight="1" spans="1:4">
      <c r="A5" s="88">
        <v>2200101</v>
      </c>
      <c r="B5" s="89" t="s">
        <v>71</v>
      </c>
      <c r="C5" s="88">
        <v>47.85</v>
      </c>
      <c r="D5" s="87"/>
    </row>
    <row r="6" ht="19.5" customHeight="1" spans="1:3">
      <c r="A6" s="88" t="s">
        <v>8</v>
      </c>
      <c r="B6" s="90"/>
      <c r="C6" s="88">
        <f>SUM(C5:C5)</f>
        <v>47.85</v>
      </c>
    </row>
    <row r="7" ht="19.5" customHeight="1"/>
  </sheetData>
  <mergeCells count="1">
    <mergeCell ref="A1:C1"/>
  </mergeCells>
  <printOptions horizontalCentered="1"/>
  <pageMargins left="1.22013888888889" right="1.45625" top="1.0625" bottom="1.0625" header="0.511805555555556" footer="0.51180555555555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topLeftCell="A13" workbookViewId="0">
      <selection activeCell="M5" sqref="M5"/>
    </sheetView>
  </sheetViews>
  <sheetFormatPr defaultColWidth="9" defaultRowHeight="14.25"/>
  <cols>
    <col min="6" max="6" width="10.25" customWidth="1"/>
    <col min="8" max="8" width="9.25"/>
  </cols>
  <sheetData>
    <row r="1" ht="25.5" spans="1:9">
      <c r="A1" s="29" t="s">
        <v>184</v>
      </c>
      <c r="B1" s="29"/>
      <c r="C1" s="29"/>
      <c r="D1" s="29"/>
      <c r="E1" s="29"/>
      <c r="F1" s="29"/>
      <c r="G1" s="29"/>
      <c r="H1" s="29"/>
      <c r="I1" s="29"/>
    </row>
    <row r="2" spans="1:9">
      <c r="A2" s="30" t="s">
        <v>185</v>
      </c>
      <c r="B2" s="30"/>
      <c r="C2" s="30"/>
      <c r="D2" s="30"/>
      <c r="E2" s="31"/>
      <c r="F2" s="31"/>
      <c r="G2" s="31"/>
      <c r="H2" s="31"/>
      <c r="I2" s="75" t="s">
        <v>2</v>
      </c>
    </row>
    <row r="3" spans="1:9">
      <c r="A3" s="32" t="s">
        <v>186</v>
      </c>
      <c r="B3" s="33"/>
      <c r="C3" s="34"/>
      <c r="D3" s="32"/>
      <c r="E3" s="33"/>
      <c r="F3" s="33"/>
      <c r="G3" s="33"/>
      <c r="H3" s="33"/>
      <c r="I3" s="34"/>
    </row>
    <row r="4" spans="1:9">
      <c r="A4" s="35" t="s">
        <v>187</v>
      </c>
      <c r="B4" s="36" t="s">
        <v>188</v>
      </c>
      <c r="C4" s="37"/>
      <c r="D4" s="36" t="s">
        <v>189</v>
      </c>
      <c r="E4" s="37"/>
      <c r="F4" s="32" t="s">
        <v>190</v>
      </c>
      <c r="G4" s="33"/>
      <c r="H4" s="33"/>
      <c r="I4" s="34"/>
    </row>
    <row r="5" ht="28.5" spans="1:9">
      <c r="A5" s="38"/>
      <c r="B5" s="39"/>
      <c r="C5" s="40"/>
      <c r="D5" s="39"/>
      <c r="E5" s="40"/>
      <c r="F5" s="41" t="s">
        <v>191</v>
      </c>
      <c r="G5" s="41" t="s">
        <v>192</v>
      </c>
      <c r="H5" s="41" t="s">
        <v>193</v>
      </c>
      <c r="I5" s="41" t="s">
        <v>17</v>
      </c>
    </row>
    <row r="6" spans="1:9">
      <c r="A6" s="38"/>
      <c r="B6" s="42" t="s">
        <v>194</v>
      </c>
      <c r="C6" s="43"/>
      <c r="D6" s="42" t="s">
        <v>195</v>
      </c>
      <c r="E6" s="43"/>
      <c r="F6" s="44">
        <v>93.87</v>
      </c>
      <c r="G6" s="44">
        <v>93.87</v>
      </c>
      <c r="H6" s="45"/>
      <c r="I6" s="76"/>
    </row>
    <row r="7" ht="30" customHeight="1" spans="1:9">
      <c r="A7" s="38"/>
      <c r="B7" s="42" t="s">
        <v>196</v>
      </c>
      <c r="C7" s="43"/>
      <c r="D7" s="42" t="s">
        <v>197</v>
      </c>
      <c r="E7" s="43"/>
      <c r="F7" s="46">
        <v>974.1</v>
      </c>
      <c r="G7" s="46"/>
      <c r="H7" s="46">
        <v>974.1</v>
      </c>
      <c r="I7" s="76"/>
    </row>
    <row r="8" ht="28.5" customHeight="1" spans="1:9">
      <c r="A8" s="38"/>
      <c r="B8" s="42" t="s">
        <v>198</v>
      </c>
      <c r="C8" s="43"/>
      <c r="D8" s="42" t="s">
        <v>199</v>
      </c>
      <c r="E8" s="43"/>
      <c r="F8" s="44">
        <v>433.81</v>
      </c>
      <c r="G8" s="44">
        <v>433.81</v>
      </c>
      <c r="H8" s="45"/>
      <c r="I8" s="76"/>
    </row>
    <row r="9" spans="1:9">
      <c r="A9" s="38"/>
      <c r="B9" s="42" t="s">
        <v>200</v>
      </c>
      <c r="C9" s="43"/>
      <c r="D9" s="42" t="s">
        <v>201</v>
      </c>
      <c r="E9" s="43"/>
      <c r="F9" s="46">
        <v>47.23</v>
      </c>
      <c r="G9" s="46">
        <v>47.23</v>
      </c>
      <c r="H9" s="45"/>
      <c r="I9" s="76"/>
    </row>
    <row r="10" spans="1:9">
      <c r="A10" s="38"/>
      <c r="B10" s="42" t="s">
        <v>202</v>
      </c>
      <c r="C10" s="43"/>
      <c r="D10" s="42" t="s">
        <v>203</v>
      </c>
      <c r="E10" s="43"/>
      <c r="F10" s="46">
        <v>80</v>
      </c>
      <c r="G10" s="46">
        <v>80</v>
      </c>
      <c r="H10" s="45"/>
      <c r="I10" s="76"/>
    </row>
    <row r="11" spans="1:9">
      <c r="A11" s="38"/>
      <c r="B11" s="42" t="s">
        <v>204</v>
      </c>
      <c r="C11" s="43"/>
      <c r="D11" s="42" t="s">
        <v>205</v>
      </c>
      <c r="E11" s="43"/>
      <c r="F11" s="46">
        <v>23</v>
      </c>
      <c r="G11" s="46">
        <v>23</v>
      </c>
      <c r="H11" s="45"/>
      <c r="I11" s="76"/>
    </row>
    <row r="12" ht="33" customHeight="1" spans="1:9">
      <c r="A12" s="38"/>
      <c r="B12" s="42" t="s">
        <v>206</v>
      </c>
      <c r="C12" s="43"/>
      <c r="D12" s="42" t="s">
        <v>207</v>
      </c>
      <c r="E12" s="43"/>
      <c r="F12" s="46">
        <v>24</v>
      </c>
      <c r="G12" s="46">
        <v>24</v>
      </c>
      <c r="H12" s="45"/>
      <c r="I12" s="76"/>
    </row>
    <row r="13" spans="1:9">
      <c r="A13" s="38"/>
      <c r="B13" s="42" t="s">
        <v>208</v>
      </c>
      <c r="C13" s="43"/>
      <c r="D13" s="42" t="s">
        <v>209</v>
      </c>
      <c r="E13" s="43"/>
      <c r="F13" s="46">
        <v>118.47</v>
      </c>
      <c r="G13" s="46">
        <v>118.47</v>
      </c>
      <c r="H13" s="45"/>
      <c r="I13" s="76"/>
    </row>
    <row r="14" spans="1:9">
      <c r="A14" s="47"/>
      <c r="B14" s="42" t="s">
        <v>210</v>
      </c>
      <c r="C14" s="48"/>
      <c r="D14" s="48"/>
      <c r="E14" s="43"/>
      <c r="F14" s="46">
        <f>F6+F9+F10+F7+F8+F13+F11+F12</f>
        <v>1794.48</v>
      </c>
      <c r="G14" s="46">
        <f>G6+G9+G7+G8+G10+G13+G11+G12</f>
        <v>820.38</v>
      </c>
      <c r="H14" s="49">
        <f>SUM(H6:H13)</f>
        <v>974.1</v>
      </c>
      <c r="I14" s="76"/>
    </row>
    <row r="15" ht="42.75" spans="1:9">
      <c r="A15" s="47" t="s">
        <v>211</v>
      </c>
      <c r="B15" s="50" t="s">
        <v>212</v>
      </c>
      <c r="C15" s="51"/>
      <c r="D15" s="51"/>
      <c r="E15" s="51"/>
      <c r="F15" s="51"/>
      <c r="G15" s="51"/>
      <c r="H15" s="51"/>
      <c r="I15" s="77"/>
    </row>
    <row r="16" ht="28.5" spans="1:9">
      <c r="A16" s="36" t="s">
        <v>213</v>
      </c>
      <c r="B16" s="41" t="s">
        <v>214</v>
      </c>
      <c r="C16" s="32" t="s">
        <v>215</v>
      </c>
      <c r="D16" s="34"/>
      <c r="E16" s="32" t="s">
        <v>216</v>
      </c>
      <c r="F16" s="33"/>
      <c r="G16" s="52" t="s">
        <v>217</v>
      </c>
      <c r="H16" s="53"/>
      <c r="I16" s="78"/>
    </row>
    <row r="17" spans="1:9">
      <c r="A17" s="54"/>
      <c r="B17" s="35" t="s">
        <v>218</v>
      </c>
      <c r="C17" s="36" t="s">
        <v>219</v>
      </c>
      <c r="D17" s="37"/>
      <c r="E17" s="55" t="s">
        <v>220</v>
      </c>
      <c r="F17" s="55"/>
      <c r="G17" s="56">
        <v>0.98</v>
      </c>
      <c r="H17" s="57"/>
      <c r="I17" s="79"/>
    </row>
    <row r="18" spans="1:9">
      <c r="A18" s="54"/>
      <c r="B18" s="38"/>
      <c r="C18" s="54"/>
      <c r="D18" s="58"/>
      <c r="E18" s="55"/>
      <c r="F18" s="55"/>
      <c r="G18" s="59"/>
      <c r="H18" s="60"/>
      <c r="I18" s="80"/>
    </row>
    <row r="19" ht="2" customHeight="1" spans="1:9">
      <c r="A19" s="54"/>
      <c r="B19" s="38"/>
      <c r="C19" s="39"/>
      <c r="D19" s="40"/>
      <c r="E19" s="55"/>
      <c r="F19" s="55"/>
      <c r="G19" s="59"/>
      <c r="H19" s="60"/>
      <c r="I19" s="80"/>
    </row>
    <row r="20" spans="1:9">
      <c r="A20" s="54"/>
      <c r="B20" s="38"/>
      <c r="C20" s="36" t="s">
        <v>221</v>
      </c>
      <c r="D20" s="61"/>
      <c r="E20" s="62" t="s">
        <v>222</v>
      </c>
      <c r="F20" s="63"/>
      <c r="G20" s="56">
        <v>0.98</v>
      </c>
      <c r="H20" s="57"/>
      <c r="I20" s="79"/>
    </row>
    <row r="21" spans="1:9">
      <c r="A21" s="54"/>
      <c r="B21" s="38"/>
      <c r="C21" s="54"/>
      <c r="D21" s="64"/>
      <c r="E21" s="65"/>
      <c r="F21" s="66"/>
      <c r="G21" s="59"/>
      <c r="H21" s="60"/>
      <c r="I21" s="80"/>
    </row>
    <row r="22" spans="1:9">
      <c r="A22" s="54"/>
      <c r="B22" s="38"/>
      <c r="C22" s="39"/>
      <c r="D22" s="67"/>
      <c r="E22" s="68"/>
      <c r="F22" s="69"/>
      <c r="G22" s="59"/>
      <c r="H22" s="60"/>
      <c r="I22" s="80"/>
    </row>
    <row r="23" spans="1:9">
      <c r="A23" s="54"/>
      <c r="B23" s="38"/>
      <c r="C23" s="36" t="s">
        <v>223</v>
      </c>
      <c r="D23" s="37"/>
      <c r="E23" s="66" t="s">
        <v>224</v>
      </c>
      <c r="F23" s="66"/>
      <c r="G23" s="56">
        <v>0.98</v>
      </c>
      <c r="H23" s="57"/>
      <c r="I23" s="79"/>
    </row>
    <row r="24" spans="1:9">
      <c r="A24" s="54"/>
      <c r="B24" s="38"/>
      <c r="C24" s="54"/>
      <c r="D24" s="58"/>
      <c r="E24" s="66"/>
      <c r="F24" s="66"/>
      <c r="G24" s="59"/>
      <c r="H24" s="60"/>
      <c r="I24" s="80"/>
    </row>
    <row r="25" ht="5" customHeight="1" spans="1:9">
      <c r="A25" s="54"/>
      <c r="B25" s="38"/>
      <c r="C25" s="39"/>
      <c r="D25" s="40"/>
      <c r="E25" s="66"/>
      <c r="F25" s="66"/>
      <c r="G25" s="59"/>
      <c r="H25" s="60"/>
      <c r="I25" s="80"/>
    </row>
    <row r="26" spans="1:9">
      <c r="A26" s="54"/>
      <c r="B26" s="38"/>
      <c r="C26" s="36" t="s">
        <v>225</v>
      </c>
      <c r="D26" s="61"/>
      <c r="E26" s="62" t="s">
        <v>226</v>
      </c>
      <c r="F26" s="63"/>
      <c r="G26" s="56">
        <v>0.98</v>
      </c>
      <c r="H26" s="57"/>
      <c r="I26" s="79"/>
    </row>
    <row r="27" spans="1:9">
      <c r="A27" s="54"/>
      <c r="B27" s="38"/>
      <c r="C27" s="54"/>
      <c r="D27" s="64"/>
      <c r="E27" s="65"/>
      <c r="F27" s="66"/>
      <c r="G27" s="59"/>
      <c r="H27" s="60"/>
      <c r="I27" s="80"/>
    </row>
    <row r="28" ht="24" customHeight="1" spans="1:9">
      <c r="A28" s="54"/>
      <c r="B28" s="47"/>
      <c r="C28" s="39"/>
      <c r="D28" s="67"/>
      <c r="E28" s="68"/>
      <c r="F28" s="69"/>
      <c r="G28" s="59"/>
      <c r="H28" s="60"/>
      <c r="I28" s="80"/>
    </row>
    <row r="29" spans="1:9">
      <c r="A29" s="54"/>
      <c r="B29" s="35" t="s">
        <v>227</v>
      </c>
      <c r="C29" s="36" t="s">
        <v>228</v>
      </c>
      <c r="D29" s="37"/>
      <c r="E29" s="66" t="s">
        <v>229</v>
      </c>
      <c r="F29" s="66"/>
      <c r="G29" s="56">
        <v>0.98</v>
      </c>
      <c r="H29" s="57"/>
      <c r="I29" s="79"/>
    </row>
    <row r="30" spans="1:9">
      <c r="A30" s="54"/>
      <c r="B30" s="38"/>
      <c r="C30" s="54"/>
      <c r="D30" s="58"/>
      <c r="E30" s="66"/>
      <c r="F30" s="66"/>
      <c r="G30" s="59"/>
      <c r="H30" s="60"/>
      <c r="I30" s="80"/>
    </row>
    <row r="31" ht="45" customHeight="1" spans="1:9">
      <c r="A31" s="54"/>
      <c r="B31" s="38"/>
      <c r="C31" s="39"/>
      <c r="D31" s="40"/>
      <c r="E31" s="66"/>
      <c r="F31" s="66"/>
      <c r="G31" s="59"/>
      <c r="H31" s="60"/>
      <c r="I31" s="80"/>
    </row>
    <row r="32" spans="1:9">
      <c r="A32" s="54"/>
      <c r="B32" s="38"/>
      <c r="C32" s="36" t="s">
        <v>230</v>
      </c>
      <c r="D32" s="61"/>
      <c r="E32" s="70" t="s">
        <v>231</v>
      </c>
      <c r="F32" s="71"/>
      <c r="G32" s="56">
        <v>0.98</v>
      </c>
      <c r="H32" s="57"/>
      <c r="I32" s="79"/>
    </row>
    <row r="33" spans="1:9">
      <c r="A33" s="54"/>
      <c r="B33" s="38"/>
      <c r="C33" s="54"/>
      <c r="D33" s="64"/>
      <c r="E33" s="72"/>
      <c r="F33" s="73"/>
      <c r="G33" s="59"/>
      <c r="H33" s="60"/>
      <c r="I33" s="80"/>
    </row>
    <row r="34" ht="9" customHeight="1" spans="1:9">
      <c r="A34" s="54"/>
      <c r="B34" s="38"/>
      <c r="C34" s="39"/>
      <c r="D34" s="67"/>
      <c r="E34" s="72"/>
      <c r="F34" s="73"/>
      <c r="G34" s="59"/>
      <c r="H34" s="60"/>
      <c r="I34" s="80"/>
    </row>
    <row r="35" spans="1:9">
      <c r="A35" s="54"/>
      <c r="B35" s="38"/>
      <c r="C35" s="36" t="s">
        <v>232</v>
      </c>
      <c r="D35" s="61"/>
      <c r="E35" s="62" t="s">
        <v>233</v>
      </c>
      <c r="F35" s="63"/>
      <c r="G35" s="56">
        <v>0.98</v>
      </c>
      <c r="H35" s="57"/>
      <c r="I35" s="79"/>
    </row>
    <row r="36" spans="1:9">
      <c r="A36" s="54"/>
      <c r="B36" s="38"/>
      <c r="C36" s="54"/>
      <c r="D36" s="64"/>
      <c r="E36" s="65"/>
      <c r="F36" s="66"/>
      <c r="G36" s="59"/>
      <c r="H36" s="60"/>
      <c r="I36" s="80"/>
    </row>
    <row r="37" ht="12" customHeight="1" spans="1:9">
      <c r="A37" s="54"/>
      <c r="B37" s="38"/>
      <c r="C37" s="39"/>
      <c r="D37" s="67"/>
      <c r="E37" s="65"/>
      <c r="F37" s="66"/>
      <c r="G37" s="59"/>
      <c r="H37" s="60"/>
      <c r="I37" s="80"/>
    </row>
    <row r="38" spans="1:9">
      <c r="A38" s="54"/>
      <c r="B38" s="38"/>
      <c r="C38" s="36" t="s">
        <v>234</v>
      </c>
      <c r="D38" s="61"/>
      <c r="E38" s="62" t="s">
        <v>235</v>
      </c>
      <c r="F38" s="63"/>
      <c r="G38" s="56">
        <v>0.98</v>
      </c>
      <c r="H38" s="57"/>
      <c r="I38" s="79"/>
    </row>
    <row r="39" spans="1:9">
      <c r="A39" s="54"/>
      <c r="B39" s="38"/>
      <c r="C39" s="54"/>
      <c r="D39" s="64"/>
      <c r="E39" s="65"/>
      <c r="F39" s="66"/>
      <c r="G39" s="59"/>
      <c r="H39" s="60"/>
      <c r="I39" s="80"/>
    </row>
    <row r="40" ht="11" customHeight="1" spans="1:9">
      <c r="A40" s="54"/>
      <c r="B40" s="38"/>
      <c r="C40" s="54"/>
      <c r="D40" s="64"/>
      <c r="E40" s="65"/>
      <c r="F40" s="66"/>
      <c r="G40" s="59"/>
      <c r="H40" s="60"/>
      <c r="I40" s="80"/>
    </row>
    <row r="41" spans="1:9">
      <c r="A41" s="54"/>
      <c r="B41" s="35" t="s">
        <v>236</v>
      </c>
      <c r="C41" s="36" t="s">
        <v>237</v>
      </c>
      <c r="D41" s="37"/>
      <c r="E41" s="62" t="s">
        <v>238</v>
      </c>
      <c r="F41" s="63"/>
      <c r="G41" s="74">
        <v>0.98</v>
      </c>
      <c r="H41" s="74"/>
      <c r="I41" s="74"/>
    </row>
    <row r="42" spans="1:9">
      <c r="A42" s="54"/>
      <c r="B42" s="38"/>
      <c r="C42" s="54"/>
      <c r="D42" s="58"/>
      <c r="E42" s="65"/>
      <c r="F42" s="66"/>
      <c r="G42" s="74"/>
      <c r="H42" s="74"/>
      <c r="I42" s="74"/>
    </row>
    <row r="43" spans="1:9">
      <c r="A43" s="39"/>
      <c r="B43" s="47"/>
      <c r="C43" s="39"/>
      <c r="D43" s="40"/>
      <c r="E43" s="68"/>
      <c r="F43" s="69"/>
      <c r="G43" s="74"/>
      <c r="H43" s="74"/>
      <c r="I43" s="74"/>
    </row>
  </sheetData>
  <mergeCells count="59">
    <mergeCell ref="A1:I1"/>
    <mergeCell ref="A3:C3"/>
    <mergeCell ref="D3:I3"/>
    <mergeCell ref="F4:I4"/>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E14"/>
    <mergeCell ref="B15:I15"/>
    <mergeCell ref="C16:D16"/>
    <mergeCell ref="E16:F16"/>
    <mergeCell ref="G16:I16"/>
    <mergeCell ref="A4:A14"/>
    <mergeCell ref="A16:A43"/>
    <mergeCell ref="B17:B28"/>
    <mergeCell ref="B29:B40"/>
    <mergeCell ref="B41:B43"/>
    <mergeCell ref="B4:C5"/>
    <mergeCell ref="D4:E5"/>
    <mergeCell ref="C41:D43"/>
    <mergeCell ref="E41:F43"/>
    <mergeCell ref="G41:I43"/>
    <mergeCell ref="C35:D37"/>
    <mergeCell ref="E35:F37"/>
    <mergeCell ref="G35:I37"/>
    <mergeCell ref="C38:D40"/>
    <mergeCell ref="E38:F40"/>
    <mergeCell ref="G38:I40"/>
    <mergeCell ref="C26:D28"/>
    <mergeCell ref="E26:F28"/>
    <mergeCell ref="G26:I28"/>
    <mergeCell ref="C29:D31"/>
    <mergeCell ref="E29:F31"/>
    <mergeCell ref="G29:I31"/>
    <mergeCell ref="C32:D34"/>
    <mergeCell ref="E32:F34"/>
    <mergeCell ref="G32:I34"/>
    <mergeCell ref="C20:D22"/>
    <mergeCell ref="E20:F22"/>
    <mergeCell ref="G20:I22"/>
    <mergeCell ref="C23:D25"/>
    <mergeCell ref="E23:F25"/>
    <mergeCell ref="G23:I25"/>
    <mergeCell ref="C17:D19"/>
    <mergeCell ref="E17:F19"/>
    <mergeCell ref="G17:I19"/>
  </mergeCells>
  <pageMargins left="0.393055555555556" right="0.393055555555556" top="0.629861111111111" bottom="0.393055555555556"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H21" sqref="H21:O21"/>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195</v>
      </c>
      <c r="I3" s="5"/>
      <c r="J3" s="5"/>
      <c r="K3" s="5"/>
      <c r="L3" s="5"/>
      <c r="M3" s="5"/>
      <c r="N3" s="5"/>
      <c r="O3" s="5"/>
      <c r="P3" s="5"/>
      <c r="Q3" s="5"/>
      <c r="R3" s="5"/>
      <c r="S3" s="5"/>
      <c r="T3" s="5"/>
    </row>
    <row r="4" ht="27.95" customHeight="1" spans="1:20">
      <c r="A4" s="5" t="s">
        <v>241</v>
      </c>
      <c r="B4" s="5"/>
      <c r="C4" s="5"/>
      <c r="D4" s="5"/>
      <c r="E4" s="5"/>
      <c r="F4" s="5"/>
      <c r="G4" s="5"/>
      <c r="H4" s="6" t="s">
        <v>242</v>
      </c>
      <c r="I4" s="5"/>
      <c r="J4" s="5" t="s">
        <v>243</v>
      </c>
      <c r="K4" s="5"/>
      <c r="L4" s="5"/>
      <c r="M4" s="5"/>
      <c r="N4" s="5" t="s">
        <v>242</v>
      </c>
      <c r="O4" s="5"/>
      <c r="P4" s="5"/>
      <c r="Q4" s="5"/>
      <c r="R4" s="5"/>
      <c r="S4" s="5"/>
      <c r="T4" s="5"/>
    </row>
    <row r="5" ht="18.95" customHeight="1" spans="1:20">
      <c r="A5" s="7" t="s">
        <v>244</v>
      </c>
      <c r="B5" s="7" t="s">
        <v>245</v>
      </c>
      <c r="C5" s="7"/>
      <c r="D5" s="7"/>
      <c r="E5" s="7"/>
      <c r="F5" s="7"/>
      <c r="G5" s="7"/>
      <c r="H5" s="7"/>
      <c r="I5" s="7"/>
      <c r="J5" s="7" t="s">
        <v>246</v>
      </c>
      <c r="K5" s="7"/>
      <c r="L5" s="7"/>
      <c r="M5" s="7"/>
      <c r="N5" s="7" t="s">
        <v>247</v>
      </c>
      <c r="O5" s="7"/>
      <c r="P5" s="7"/>
      <c r="Q5" s="7"/>
      <c r="R5" s="7"/>
      <c r="S5" s="7"/>
      <c r="T5" s="7"/>
    </row>
    <row r="6" ht="18.95" customHeight="1" spans="1:20">
      <c r="A6" s="7"/>
      <c r="B6" s="7" t="s">
        <v>248</v>
      </c>
      <c r="C6" s="7"/>
      <c r="D6" s="7"/>
      <c r="E6" s="7"/>
      <c r="F6" s="7"/>
      <c r="G6" s="7"/>
      <c r="H6" s="7"/>
      <c r="I6" s="7"/>
      <c r="J6" s="7" t="s">
        <v>249</v>
      </c>
      <c r="K6" s="7"/>
      <c r="L6" s="7"/>
      <c r="M6" s="7"/>
      <c r="N6" s="7"/>
      <c r="O6" s="7"/>
      <c r="P6" s="7"/>
      <c r="Q6" s="7"/>
      <c r="R6" s="7"/>
      <c r="S6" s="7"/>
      <c r="T6" s="7"/>
    </row>
    <row r="7" ht="30.95" customHeight="1" spans="1:20">
      <c r="A7" s="7"/>
      <c r="B7" s="7" t="s">
        <v>250</v>
      </c>
      <c r="C7" s="7"/>
      <c r="D7" s="7"/>
      <c r="E7" s="7"/>
      <c r="F7" s="7"/>
      <c r="G7" s="7"/>
      <c r="H7" s="7" t="s">
        <v>251</v>
      </c>
      <c r="I7" s="7"/>
      <c r="J7" s="7" t="s">
        <v>193</v>
      </c>
      <c r="K7" s="7"/>
      <c r="L7" s="7"/>
      <c r="M7" s="7"/>
      <c r="N7" s="7"/>
      <c r="O7" s="7"/>
      <c r="P7" s="7"/>
      <c r="Q7" s="7" t="s">
        <v>17</v>
      </c>
      <c r="R7" s="7"/>
      <c r="S7" s="7"/>
      <c r="T7" s="7"/>
    </row>
    <row r="8" ht="18.95" customHeight="1" spans="1:20">
      <c r="A8" s="7"/>
      <c r="B8" s="7" t="s">
        <v>252</v>
      </c>
      <c r="C8" s="7"/>
      <c r="D8" s="7"/>
      <c r="E8" s="7"/>
      <c r="F8" s="7"/>
      <c r="G8" s="7"/>
      <c r="H8" s="7" t="s">
        <v>88</v>
      </c>
      <c r="I8" s="7">
        <v>93.87</v>
      </c>
      <c r="J8" s="7" t="s">
        <v>253</v>
      </c>
      <c r="K8" s="7"/>
      <c r="L8" s="7"/>
      <c r="M8" s="7"/>
      <c r="N8" s="7"/>
      <c r="O8" s="7"/>
      <c r="P8" s="7"/>
      <c r="Q8" s="7" t="s">
        <v>254</v>
      </c>
      <c r="R8" s="7"/>
      <c r="S8" s="7"/>
      <c r="T8" s="7"/>
    </row>
    <row r="9" ht="50.1" customHeight="1" spans="1:20">
      <c r="A9" s="7"/>
      <c r="B9" s="7" t="s">
        <v>255</v>
      </c>
      <c r="C9" s="7"/>
      <c r="D9" s="7"/>
      <c r="E9" s="7"/>
      <c r="F9" s="7"/>
      <c r="G9" s="7"/>
      <c r="H9" s="7" t="s">
        <v>256</v>
      </c>
      <c r="I9" s="7"/>
      <c r="J9" s="7"/>
      <c r="K9" s="7"/>
      <c r="L9" s="7"/>
      <c r="M9" s="7"/>
      <c r="N9" s="7"/>
      <c r="O9" s="7"/>
      <c r="P9" s="7"/>
      <c r="Q9" s="7"/>
      <c r="R9" s="7"/>
      <c r="S9" s="7"/>
      <c r="T9" s="7"/>
    </row>
    <row r="10" ht="29.1" customHeight="1" spans="1:20">
      <c r="A10" s="7"/>
      <c r="B10" s="7" t="s">
        <v>257</v>
      </c>
      <c r="C10" s="7"/>
      <c r="D10" s="7"/>
      <c r="E10" s="7"/>
      <c r="F10" s="7"/>
      <c r="G10" s="7"/>
      <c r="H10" s="7" t="s">
        <v>258</v>
      </c>
      <c r="I10" s="7"/>
      <c r="J10" s="7"/>
      <c r="K10" s="7"/>
      <c r="L10" s="7"/>
      <c r="M10" s="7"/>
      <c r="N10" s="7"/>
      <c r="O10" s="7"/>
      <c r="P10" s="7"/>
      <c r="Q10" s="7"/>
      <c r="R10" s="7"/>
      <c r="S10" s="7"/>
      <c r="T10" s="7"/>
    </row>
    <row r="11" ht="47.1" customHeight="1" spans="1:20">
      <c r="A11" s="7" t="s">
        <v>259</v>
      </c>
      <c r="B11" s="7" t="s">
        <v>260</v>
      </c>
      <c r="C11" s="7"/>
      <c r="D11" s="7"/>
      <c r="E11" s="7"/>
      <c r="F11" s="7"/>
      <c r="G11" s="7"/>
      <c r="H11" s="7" t="s">
        <v>261</v>
      </c>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21" customHeight="1" spans="1:20">
      <c r="A13" s="7"/>
      <c r="B13" s="7"/>
      <c r="C13" s="7"/>
      <c r="D13" s="7" t="s">
        <v>218</v>
      </c>
      <c r="E13" s="7"/>
      <c r="F13" s="7" t="s">
        <v>219</v>
      </c>
      <c r="G13" s="7"/>
      <c r="H13" s="7">
        <v>93.87</v>
      </c>
      <c r="I13" s="7"/>
      <c r="J13" s="7"/>
      <c r="K13" s="7"/>
      <c r="L13" s="7"/>
      <c r="M13" s="7"/>
      <c r="N13" s="7"/>
      <c r="O13" s="7"/>
      <c r="P13" s="13">
        <v>0.98</v>
      </c>
      <c r="Q13" s="7"/>
      <c r="R13" s="7"/>
      <c r="S13" s="7"/>
      <c r="T13" s="7"/>
    </row>
    <row r="14" ht="32.1" customHeight="1" spans="1:20">
      <c r="A14" s="7"/>
      <c r="B14" s="7"/>
      <c r="C14" s="7"/>
      <c r="D14" s="7"/>
      <c r="E14" s="7"/>
      <c r="F14" s="7" t="s">
        <v>221</v>
      </c>
      <c r="G14" s="7"/>
      <c r="H14" s="7" t="s">
        <v>222</v>
      </c>
      <c r="I14" s="7"/>
      <c r="J14" s="7"/>
      <c r="K14" s="7"/>
      <c r="L14" s="7"/>
      <c r="M14" s="7"/>
      <c r="N14" s="7"/>
      <c r="O14" s="7"/>
      <c r="P14" s="13">
        <v>0.98</v>
      </c>
      <c r="Q14" s="7"/>
      <c r="R14" s="7"/>
      <c r="S14" s="7"/>
      <c r="T14" s="7"/>
    </row>
    <row r="15" ht="29.1" customHeight="1" spans="1:20">
      <c r="A15" s="7"/>
      <c r="B15" s="7"/>
      <c r="C15" s="7"/>
      <c r="D15" s="7"/>
      <c r="E15" s="7"/>
      <c r="F15" s="7" t="s">
        <v>223</v>
      </c>
      <c r="G15" s="7"/>
      <c r="H15" s="7" t="s">
        <v>224</v>
      </c>
      <c r="I15" s="7"/>
      <c r="J15" s="7"/>
      <c r="K15" s="7"/>
      <c r="L15" s="7"/>
      <c r="M15" s="7"/>
      <c r="N15" s="7"/>
      <c r="O15" s="7"/>
      <c r="P15" s="13">
        <v>0.98</v>
      </c>
      <c r="Q15" s="7"/>
      <c r="R15" s="7"/>
      <c r="S15" s="7"/>
      <c r="T15" s="7"/>
    </row>
    <row r="16" ht="30" customHeight="1" spans="1:20">
      <c r="A16" s="7"/>
      <c r="B16" s="7"/>
      <c r="C16" s="7"/>
      <c r="D16" s="7"/>
      <c r="E16" s="7"/>
      <c r="F16" s="7" t="s">
        <v>225</v>
      </c>
      <c r="G16" s="7"/>
      <c r="H16" s="7" t="s">
        <v>263</v>
      </c>
      <c r="I16" s="7"/>
      <c r="J16" s="7"/>
      <c r="K16" s="7"/>
      <c r="L16" s="7"/>
      <c r="M16" s="7"/>
      <c r="N16" s="7"/>
      <c r="O16" s="7"/>
      <c r="P16" s="13">
        <v>0.98</v>
      </c>
      <c r="Q16" s="7"/>
      <c r="R16" s="7"/>
      <c r="S16" s="7"/>
      <c r="T16" s="7"/>
    </row>
    <row r="17" ht="18.95" customHeight="1" spans="1:20">
      <c r="A17" s="7"/>
      <c r="B17" s="7"/>
      <c r="C17" s="7"/>
      <c r="D17" s="7" t="s">
        <v>227</v>
      </c>
      <c r="E17" s="7"/>
      <c r="F17" s="7" t="s">
        <v>264</v>
      </c>
      <c r="G17" s="7"/>
      <c r="H17" s="7" t="s">
        <v>265</v>
      </c>
      <c r="I17" s="7"/>
      <c r="J17" s="7"/>
      <c r="K17" s="7"/>
      <c r="L17" s="7"/>
      <c r="M17" s="7"/>
      <c r="N17" s="7"/>
      <c r="O17" s="7"/>
      <c r="P17" s="13">
        <v>0.98</v>
      </c>
      <c r="Q17" s="7"/>
      <c r="R17" s="7"/>
      <c r="S17" s="7"/>
      <c r="T17" s="7"/>
    </row>
    <row r="18" ht="27" customHeight="1" spans="1:20">
      <c r="A18" s="7"/>
      <c r="B18" s="7"/>
      <c r="C18" s="7"/>
      <c r="D18" s="7"/>
      <c r="E18" s="7"/>
      <c r="F18" s="7" t="s">
        <v>266</v>
      </c>
      <c r="G18" s="7"/>
      <c r="H18" s="7" t="s">
        <v>233</v>
      </c>
      <c r="I18" s="7"/>
      <c r="J18" s="7"/>
      <c r="K18" s="7"/>
      <c r="L18" s="7"/>
      <c r="M18" s="7"/>
      <c r="N18" s="7"/>
      <c r="O18" s="7"/>
      <c r="P18" s="13">
        <v>0.98</v>
      </c>
      <c r="Q18" s="7"/>
      <c r="R18" s="7"/>
      <c r="S18" s="7"/>
      <c r="T18" s="7"/>
    </row>
    <row r="19" ht="18.95" customHeight="1" spans="1:20">
      <c r="A19" s="7"/>
      <c r="B19" s="7"/>
      <c r="C19" s="7"/>
      <c r="D19" s="7"/>
      <c r="E19" s="7"/>
      <c r="F19" s="7" t="s">
        <v>267</v>
      </c>
      <c r="G19" s="7"/>
      <c r="H19" s="7" t="s">
        <v>265</v>
      </c>
      <c r="I19" s="7"/>
      <c r="J19" s="7"/>
      <c r="K19" s="7"/>
      <c r="L19" s="7"/>
      <c r="M19" s="7"/>
      <c r="N19" s="7"/>
      <c r="O19" s="7"/>
      <c r="P19" s="13">
        <v>0.98</v>
      </c>
      <c r="Q19" s="7"/>
      <c r="R19" s="7"/>
      <c r="S19" s="7"/>
      <c r="T19" s="7"/>
    </row>
    <row r="20" ht="27" customHeight="1" spans="1:20">
      <c r="A20" s="7"/>
      <c r="B20" s="7"/>
      <c r="C20" s="7"/>
      <c r="D20" s="7"/>
      <c r="E20" s="7"/>
      <c r="F20" s="7" t="s">
        <v>268</v>
      </c>
      <c r="G20" s="7"/>
      <c r="H20" s="7" t="s">
        <v>233</v>
      </c>
      <c r="I20" s="7"/>
      <c r="J20" s="7"/>
      <c r="K20" s="7"/>
      <c r="L20" s="7"/>
      <c r="M20" s="7"/>
      <c r="N20" s="7"/>
      <c r="O20" s="7"/>
      <c r="P20" s="13">
        <v>0.98</v>
      </c>
      <c r="Q20" s="7"/>
      <c r="R20" s="7"/>
      <c r="S20" s="7"/>
      <c r="T20" s="7"/>
    </row>
    <row r="21" ht="27" customHeight="1" spans="1:20">
      <c r="A21" s="7"/>
      <c r="B21" s="7"/>
      <c r="C21" s="7"/>
      <c r="D21" s="7" t="s">
        <v>269</v>
      </c>
      <c r="E21" s="7"/>
      <c r="F21" s="7" t="s">
        <v>270</v>
      </c>
      <c r="G21" s="7"/>
      <c r="H21" s="7" t="s">
        <v>271</v>
      </c>
      <c r="I21" s="7"/>
      <c r="J21" s="7"/>
      <c r="K21" s="7"/>
      <c r="L21" s="7"/>
      <c r="M21" s="7"/>
      <c r="N21" s="7"/>
      <c r="O21" s="7"/>
      <c r="P21" s="13">
        <v>0.98</v>
      </c>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471527777777778" bottom="0.668055555555556" header="0.354166666666667" footer="0.511805555555556"/>
  <pageSetup paperSize="9" scale="8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P13" sqref="P13:T1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197</v>
      </c>
      <c r="I3" s="5"/>
      <c r="J3" s="5"/>
      <c r="K3" s="5"/>
      <c r="L3" s="5"/>
      <c r="M3" s="5"/>
      <c r="N3" s="5"/>
      <c r="O3" s="5"/>
      <c r="P3" s="5"/>
      <c r="Q3" s="5"/>
      <c r="R3" s="5"/>
      <c r="S3" s="5"/>
      <c r="T3" s="5"/>
    </row>
    <row r="4" ht="18.95" customHeight="1" spans="1:20">
      <c r="A4" s="5" t="s">
        <v>241</v>
      </c>
      <c r="B4" s="5"/>
      <c r="C4" s="5"/>
      <c r="D4" s="5"/>
      <c r="E4" s="5"/>
      <c r="F4" s="5"/>
      <c r="G4" s="5"/>
      <c r="H4" s="6"/>
      <c r="I4" s="5"/>
      <c r="J4" s="5" t="s">
        <v>243</v>
      </c>
      <c r="K4" s="5"/>
      <c r="L4" s="5"/>
      <c r="M4" s="5"/>
      <c r="N4" s="5"/>
      <c r="O4" s="5"/>
      <c r="P4" s="5"/>
      <c r="Q4" s="5"/>
      <c r="R4" s="5"/>
      <c r="S4" s="5"/>
      <c r="T4" s="5"/>
    </row>
    <row r="5" ht="18.95" customHeight="1" spans="1:20">
      <c r="A5" s="7" t="s">
        <v>244</v>
      </c>
      <c r="B5" s="7" t="s">
        <v>245</v>
      </c>
      <c r="C5" s="7"/>
      <c r="D5" s="7"/>
      <c r="E5" s="7"/>
      <c r="F5" s="7"/>
      <c r="G5" s="7"/>
      <c r="H5" s="7"/>
      <c r="I5" s="7"/>
      <c r="J5" s="7" t="s">
        <v>246</v>
      </c>
      <c r="K5" s="7"/>
      <c r="L5" s="7"/>
      <c r="M5" s="7"/>
      <c r="N5" s="7"/>
      <c r="O5" s="7"/>
      <c r="P5" s="7"/>
      <c r="Q5" s="7"/>
      <c r="R5" s="7"/>
      <c r="S5" s="7"/>
      <c r="T5" s="7"/>
    </row>
    <row r="6" ht="18.95" customHeight="1" spans="1:20">
      <c r="A6" s="7"/>
      <c r="B6" s="7" t="s">
        <v>248</v>
      </c>
      <c r="C6" s="7"/>
      <c r="D6" s="7"/>
      <c r="E6" s="7"/>
      <c r="F6" s="7"/>
      <c r="G6" s="7"/>
      <c r="H6" s="7"/>
      <c r="I6" s="7"/>
      <c r="J6" s="7" t="s">
        <v>249</v>
      </c>
      <c r="K6" s="7"/>
      <c r="L6" s="7"/>
      <c r="M6" s="7"/>
      <c r="N6" s="7"/>
      <c r="O6" s="7"/>
      <c r="P6" s="7"/>
      <c r="Q6" s="7"/>
      <c r="R6" s="7"/>
      <c r="S6" s="7"/>
      <c r="T6" s="7"/>
    </row>
    <row r="7" ht="30.95" customHeight="1" spans="1:20">
      <c r="A7" s="7"/>
      <c r="B7" s="7" t="s">
        <v>250</v>
      </c>
      <c r="C7" s="7"/>
      <c r="D7" s="7"/>
      <c r="E7" s="7"/>
      <c r="F7" s="7"/>
      <c r="G7" s="7"/>
      <c r="H7" s="7" t="s">
        <v>251</v>
      </c>
      <c r="I7" s="7"/>
      <c r="J7" s="7" t="s">
        <v>193</v>
      </c>
      <c r="K7" s="7"/>
      <c r="L7" s="7"/>
      <c r="M7" s="7"/>
      <c r="N7" s="7">
        <v>974.1</v>
      </c>
      <c r="O7" s="7"/>
      <c r="P7" s="7"/>
      <c r="Q7" s="7" t="s">
        <v>17</v>
      </c>
      <c r="R7" s="7"/>
      <c r="S7" s="7"/>
      <c r="T7" s="7"/>
    </row>
    <row r="8" ht="18.95" customHeight="1" spans="1:20">
      <c r="A8" s="7"/>
      <c r="B8" s="7" t="s">
        <v>252</v>
      </c>
      <c r="C8" s="7"/>
      <c r="D8" s="7"/>
      <c r="E8" s="7"/>
      <c r="F8" s="7"/>
      <c r="G8" s="7"/>
      <c r="H8" s="7" t="s">
        <v>88</v>
      </c>
      <c r="I8" s="7"/>
      <c r="J8" s="7" t="s">
        <v>253</v>
      </c>
      <c r="K8" s="7"/>
      <c r="L8" s="7"/>
      <c r="M8" s="7"/>
      <c r="N8" s="7"/>
      <c r="O8" s="7"/>
      <c r="P8" s="7"/>
      <c r="Q8" s="7" t="s">
        <v>254</v>
      </c>
      <c r="R8" s="7"/>
      <c r="S8" s="7"/>
      <c r="T8" s="7"/>
    </row>
    <row r="9" ht="63" customHeight="1" spans="1:20">
      <c r="A9" s="7"/>
      <c r="B9" s="7" t="s">
        <v>255</v>
      </c>
      <c r="C9" s="7"/>
      <c r="D9" s="7"/>
      <c r="E9" s="7"/>
      <c r="F9" s="7"/>
      <c r="G9" s="7"/>
      <c r="H9" s="10" t="s">
        <v>272</v>
      </c>
      <c r="I9" s="10"/>
      <c r="J9" s="10"/>
      <c r="K9" s="10"/>
      <c r="L9" s="10"/>
      <c r="M9" s="10"/>
      <c r="N9" s="10"/>
      <c r="O9" s="10"/>
      <c r="P9" s="10"/>
      <c r="Q9" s="10"/>
      <c r="R9" s="10"/>
      <c r="S9" s="10"/>
      <c r="T9" s="10"/>
    </row>
    <row r="10" ht="18.95" customHeight="1" spans="1:20">
      <c r="A10" s="7"/>
      <c r="B10" s="7" t="s">
        <v>257</v>
      </c>
      <c r="C10" s="7"/>
      <c r="D10" s="7"/>
      <c r="E10" s="7"/>
      <c r="F10" s="7"/>
      <c r="G10" s="7"/>
      <c r="H10" s="7" t="s">
        <v>273</v>
      </c>
      <c r="I10" s="7"/>
      <c r="J10" s="7"/>
      <c r="K10" s="7"/>
      <c r="L10" s="7"/>
      <c r="M10" s="7"/>
      <c r="N10" s="7"/>
      <c r="O10" s="7"/>
      <c r="P10" s="7"/>
      <c r="Q10" s="7"/>
      <c r="R10" s="7"/>
      <c r="S10" s="7"/>
      <c r="T10" s="7"/>
    </row>
    <row r="11" ht="18.95" customHeight="1" spans="1:20">
      <c r="A11" s="7" t="s">
        <v>259</v>
      </c>
      <c r="B11" s="7" t="s">
        <v>260</v>
      </c>
      <c r="C11" s="7"/>
      <c r="D11" s="7"/>
      <c r="E11" s="7"/>
      <c r="F11" s="7"/>
      <c r="G11" s="7"/>
      <c r="H11" s="7"/>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18.95" customHeight="1" spans="1:20">
      <c r="A13" s="7"/>
      <c r="B13" s="7"/>
      <c r="C13" s="7"/>
      <c r="D13" s="7" t="s">
        <v>218</v>
      </c>
      <c r="E13" s="7"/>
      <c r="F13" s="7" t="s">
        <v>219</v>
      </c>
      <c r="G13" s="7"/>
      <c r="H13" s="7">
        <v>974.1</v>
      </c>
      <c r="I13" s="7"/>
      <c r="J13" s="7"/>
      <c r="K13" s="7"/>
      <c r="L13" s="7"/>
      <c r="M13" s="7"/>
      <c r="N13" s="7"/>
      <c r="O13" s="7"/>
      <c r="P13" s="13">
        <v>0.98</v>
      </c>
      <c r="Q13" s="7"/>
      <c r="R13" s="7"/>
      <c r="S13" s="7"/>
      <c r="T13" s="7"/>
    </row>
    <row r="14" ht="26.1" customHeight="1" spans="1:20">
      <c r="A14" s="7"/>
      <c r="B14" s="7"/>
      <c r="C14" s="7"/>
      <c r="D14" s="7"/>
      <c r="E14" s="7"/>
      <c r="F14" s="7" t="s">
        <v>221</v>
      </c>
      <c r="G14" s="7"/>
      <c r="H14" s="10" t="s">
        <v>274</v>
      </c>
      <c r="I14" s="10"/>
      <c r="J14" s="10"/>
      <c r="K14" s="10"/>
      <c r="L14" s="10"/>
      <c r="M14" s="10"/>
      <c r="N14" s="10"/>
      <c r="O14" s="10"/>
      <c r="P14" s="13">
        <v>0.98</v>
      </c>
      <c r="Q14" s="7"/>
      <c r="R14" s="7"/>
      <c r="S14" s="7"/>
      <c r="T14" s="7"/>
    </row>
    <row r="15" ht="26.1" customHeight="1" spans="1:20">
      <c r="A15" s="7"/>
      <c r="B15" s="7"/>
      <c r="C15" s="7"/>
      <c r="D15" s="7"/>
      <c r="E15" s="7"/>
      <c r="F15" s="7" t="s">
        <v>223</v>
      </c>
      <c r="G15" s="7"/>
      <c r="H15" s="10" t="s">
        <v>275</v>
      </c>
      <c r="I15" s="10"/>
      <c r="J15" s="10"/>
      <c r="K15" s="10"/>
      <c r="L15" s="10"/>
      <c r="M15" s="10"/>
      <c r="N15" s="10"/>
      <c r="O15" s="10"/>
      <c r="P15" s="13">
        <v>0.98</v>
      </c>
      <c r="Q15" s="7"/>
      <c r="R15" s="7"/>
      <c r="S15" s="7"/>
      <c r="T15" s="7"/>
    </row>
    <row r="16" ht="18.95" customHeight="1" spans="1:20">
      <c r="A16" s="7"/>
      <c r="B16" s="7"/>
      <c r="C16" s="7"/>
      <c r="D16" s="7"/>
      <c r="E16" s="7"/>
      <c r="F16" s="7" t="s">
        <v>225</v>
      </c>
      <c r="G16" s="7"/>
      <c r="H16" s="11" t="s">
        <v>265</v>
      </c>
      <c r="I16" s="11"/>
      <c r="J16" s="11"/>
      <c r="K16" s="11"/>
      <c r="L16" s="11"/>
      <c r="M16" s="11"/>
      <c r="N16" s="11"/>
      <c r="O16" s="11"/>
      <c r="P16" s="13">
        <v>0.98</v>
      </c>
      <c r="Q16" s="7"/>
      <c r="R16" s="7"/>
      <c r="S16" s="7"/>
      <c r="T16" s="7"/>
    </row>
    <row r="17" ht="18.95" customHeight="1" spans="1:20">
      <c r="A17" s="7"/>
      <c r="B17" s="7"/>
      <c r="C17" s="7"/>
      <c r="D17" s="7" t="s">
        <v>227</v>
      </c>
      <c r="E17" s="7"/>
      <c r="F17" s="7" t="s">
        <v>264</v>
      </c>
      <c r="G17" s="7"/>
      <c r="H17" s="11"/>
      <c r="I17" s="11"/>
      <c r="J17" s="11"/>
      <c r="K17" s="11"/>
      <c r="L17" s="11"/>
      <c r="M17" s="11"/>
      <c r="N17" s="11"/>
      <c r="O17" s="11"/>
      <c r="P17" s="13">
        <v>0.98</v>
      </c>
      <c r="Q17" s="7"/>
      <c r="R17" s="7"/>
      <c r="S17" s="7"/>
      <c r="T17" s="7"/>
    </row>
    <row r="18" ht="18.95" customHeight="1" spans="1:20">
      <c r="A18" s="7"/>
      <c r="B18" s="7"/>
      <c r="C18" s="7"/>
      <c r="D18" s="7"/>
      <c r="E18" s="7"/>
      <c r="F18" s="7" t="s">
        <v>266</v>
      </c>
      <c r="G18" s="7"/>
      <c r="H18" s="10" t="s">
        <v>276</v>
      </c>
      <c r="I18" s="10"/>
      <c r="J18" s="10"/>
      <c r="K18" s="10"/>
      <c r="L18" s="10"/>
      <c r="M18" s="10"/>
      <c r="N18" s="10"/>
      <c r="O18" s="10"/>
      <c r="P18" s="13">
        <v>0.98</v>
      </c>
      <c r="Q18" s="7"/>
      <c r="R18" s="7"/>
      <c r="S18" s="7"/>
      <c r="T18" s="7"/>
    </row>
    <row r="19" ht="45.95" customHeight="1" spans="1:20">
      <c r="A19" s="7"/>
      <c r="B19" s="7"/>
      <c r="C19" s="7"/>
      <c r="D19" s="7"/>
      <c r="E19" s="7"/>
      <c r="F19" s="7" t="s">
        <v>267</v>
      </c>
      <c r="G19" s="7"/>
      <c r="H19" s="10" t="s">
        <v>277</v>
      </c>
      <c r="I19" s="10"/>
      <c r="J19" s="10"/>
      <c r="K19" s="10"/>
      <c r="L19" s="10"/>
      <c r="M19" s="10"/>
      <c r="N19" s="10"/>
      <c r="O19" s="10"/>
      <c r="P19" s="13">
        <v>0.98</v>
      </c>
      <c r="Q19" s="7"/>
      <c r="R19" s="7"/>
      <c r="S19" s="7"/>
      <c r="T19" s="7"/>
    </row>
    <row r="20" ht="18.95" customHeight="1" spans="1:20">
      <c r="A20" s="7"/>
      <c r="B20" s="7"/>
      <c r="C20" s="7"/>
      <c r="D20" s="7"/>
      <c r="E20" s="7"/>
      <c r="F20" s="7" t="s">
        <v>268</v>
      </c>
      <c r="G20" s="7"/>
      <c r="H20" s="7"/>
      <c r="I20" s="7"/>
      <c r="J20" s="7"/>
      <c r="K20" s="7"/>
      <c r="L20" s="7"/>
      <c r="M20" s="7"/>
      <c r="N20" s="7"/>
      <c r="O20" s="7"/>
      <c r="P20" s="7"/>
      <c r="Q20" s="7"/>
      <c r="R20" s="7"/>
      <c r="S20" s="7"/>
      <c r="T20" s="7"/>
    </row>
    <row r="21" ht="18.95" customHeight="1" spans="1:20">
      <c r="A21" s="7"/>
      <c r="B21" s="7"/>
      <c r="C21" s="7"/>
      <c r="D21" s="7" t="s">
        <v>269</v>
      </c>
      <c r="E21" s="7"/>
      <c r="F21" s="7" t="s">
        <v>270</v>
      </c>
      <c r="G21" s="7"/>
      <c r="H21" s="7"/>
      <c r="I21" s="7"/>
      <c r="J21" s="7"/>
      <c r="K21" s="7"/>
      <c r="L21" s="7"/>
      <c r="M21" s="7"/>
      <c r="N21" s="7"/>
      <c r="O21" s="7"/>
      <c r="P21" s="7"/>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668055555555556" bottom="0.668055555555556" header="0.511805555555556" footer="0.511805555555556"/>
  <pageSetup paperSize="9" scale="92"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topLeftCell="A4" workbookViewId="0">
      <selection activeCell="P13" sqref="P13:T16"/>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199</v>
      </c>
      <c r="I3" s="5"/>
      <c r="J3" s="5"/>
      <c r="K3" s="5"/>
      <c r="L3" s="5"/>
      <c r="M3" s="5"/>
      <c r="N3" s="5"/>
      <c r="O3" s="5"/>
      <c r="P3" s="5"/>
      <c r="Q3" s="5"/>
      <c r="R3" s="5"/>
      <c r="S3" s="5"/>
      <c r="T3" s="5"/>
    </row>
    <row r="4" ht="27.95" customHeight="1" spans="1:20">
      <c r="A4" s="5" t="s">
        <v>241</v>
      </c>
      <c r="B4" s="5"/>
      <c r="C4" s="5"/>
      <c r="D4" s="5"/>
      <c r="E4" s="5"/>
      <c r="F4" s="5"/>
      <c r="G4" s="5"/>
      <c r="H4" s="6" t="s">
        <v>242</v>
      </c>
      <c r="I4" s="5"/>
      <c r="J4" s="5" t="s">
        <v>243</v>
      </c>
      <c r="K4" s="5"/>
      <c r="L4" s="5"/>
      <c r="M4" s="5"/>
      <c r="N4" s="5"/>
      <c r="O4" s="5"/>
      <c r="P4" s="5"/>
      <c r="Q4" s="5"/>
      <c r="R4" s="5"/>
      <c r="S4" s="5"/>
      <c r="T4" s="5"/>
    </row>
    <row r="5" ht="18.95" customHeight="1" spans="1:20">
      <c r="A5" s="7" t="s">
        <v>244</v>
      </c>
      <c r="B5" s="7" t="s">
        <v>245</v>
      </c>
      <c r="C5" s="7"/>
      <c r="D5" s="7"/>
      <c r="E5" s="7"/>
      <c r="F5" s="7"/>
      <c r="G5" s="7"/>
      <c r="H5" s="7"/>
      <c r="I5" s="7"/>
      <c r="J5" s="7" t="s">
        <v>246</v>
      </c>
      <c r="K5" s="7"/>
      <c r="L5" s="7"/>
      <c r="M5" s="7"/>
      <c r="N5" s="7" t="s">
        <v>247</v>
      </c>
      <c r="O5" s="7"/>
      <c r="P5" s="7"/>
      <c r="Q5" s="7"/>
      <c r="R5" s="7"/>
      <c r="S5" s="7"/>
      <c r="T5" s="7"/>
    </row>
    <row r="6" ht="18.95" customHeight="1" spans="1:20">
      <c r="A6" s="7"/>
      <c r="B6" s="7" t="s">
        <v>248</v>
      </c>
      <c r="C6" s="7"/>
      <c r="D6" s="7"/>
      <c r="E6" s="7"/>
      <c r="F6" s="7"/>
      <c r="G6" s="7"/>
      <c r="H6" s="7"/>
      <c r="I6" s="7"/>
      <c r="J6" s="7" t="s">
        <v>249</v>
      </c>
      <c r="K6" s="7"/>
      <c r="L6" s="7"/>
      <c r="M6" s="7"/>
      <c r="N6" s="7" t="s">
        <v>278</v>
      </c>
      <c r="O6" s="7"/>
      <c r="P6" s="7"/>
      <c r="Q6" s="7"/>
      <c r="R6" s="7"/>
      <c r="S6" s="7"/>
      <c r="T6" s="7"/>
    </row>
    <row r="7" ht="30.95" customHeight="1" spans="1:20">
      <c r="A7" s="7"/>
      <c r="B7" s="7" t="s">
        <v>250</v>
      </c>
      <c r="C7" s="7"/>
      <c r="D7" s="7"/>
      <c r="E7" s="7"/>
      <c r="F7" s="7"/>
      <c r="G7" s="7"/>
      <c r="H7" s="7" t="s">
        <v>251</v>
      </c>
      <c r="I7" s="7">
        <v>433.81</v>
      </c>
      <c r="J7" s="7" t="s">
        <v>193</v>
      </c>
      <c r="K7" s="7"/>
      <c r="L7" s="7"/>
      <c r="M7" s="7"/>
      <c r="N7" s="7"/>
      <c r="O7" s="7"/>
      <c r="P7" s="7"/>
      <c r="Q7" s="7" t="s">
        <v>17</v>
      </c>
      <c r="R7" s="7"/>
      <c r="S7" s="7"/>
      <c r="T7" s="7"/>
    </row>
    <row r="8" ht="18.95" customHeight="1" spans="1:20">
      <c r="A8" s="7"/>
      <c r="B8" s="7" t="s">
        <v>252</v>
      </c>
      <c r="C8" s="7"/>
      <c r="D8" s="7"/>
      <c r="E8" s="7"/>
      <c r="F8" s="7"/>
      <c r="G8" s="7"/>
      <c r="H8" s="7" t="s">
        <v>88</v>
      </c>
      <c r="I8" s="7"/>
      <c r="J8" s="7" t="s">
        <v>253</v>
      </c>
      <c r="K8" s="7"/>
      <c r="L8" s="7"/>
      <c r="M8" s="7"/>
      <c r="N8" s="7"/>
      <c r="O8" s="7"/>
      <c r="P8" s="7"/>
      <c r="Q8" s="7" t="s">
        <v>254</v>
      </c>
      <c r="R8" s="7"/>
      <c r="S8" s="7"/>
      <c r="T8" s="7"/>
    </row>
    <row r="9" ht="27" customHeight="1" spans="1:20">
      <c r="A9" s="7"/>
      <c r="B9" s="7" t="s">
        <v>255</v>
      </c>
      <c r="C9" s="7"/>
      <c r="D9" s="7"/>
      <c r="E9" s="7"/>
      <c r="F9" s="7"/>
      <c r="G9" s="7"/>
      <c r="H9" s="10" t="s">
        <v>279</v>
      </c>
      <c r="I9" s="10"/>
      <c r="J9" s="10"/>
      <c r="K9" s="10"/>
      <c r="L9" s="10"/>
      <c r="M9" s="10"/>
      <c r="N9" s="10"/>
      <c r="O9" s="10"/>
      <c r="P9" s="10"/>
      <c r="Q9" s="10"/>
      <c r="R9" s="10"/>
      <c r="S9" s="10"/>
      <c r="T9" s="10"/>
    </row>
    <row r="10" ht="47.1" customHeight="1" spans="1:20">
      <c r="A10" s="7"/>
      <c r="B10" s="7" t="s">
        <v>257</v>
      </c>
      <c r="C10" s="7"/>
      <c r="D10" s="7"/>
      <c r="E10" s="7"/>
      <c r="F10" s="7"/>
      <c r="G10" s="7"/>
      <c r="H10" s="10" t="s">
        <v>280</v>
      </c>
      <c r="I10" s="10"/>
      <c r="J10" s="10"/>
      <c r="K10" s="10"/>
      <c r="L10" s="10"/>
      <c r="M10" s="10"/>
      <c r="N10" s="10"/>
      <c r="O10" s="10"/>
      <c r="P10" s="10"/>
      <c r="Q10" s="10"/>
      <c r="R10" s="10"/>
      <c r="S10" s="10"/>
      <c r="T10" s="10"/>
    </row>
    <row r="11" ht="18.95" customHeight="1" spans="1:20">
      <c r="A11" s="7" t="s">
        <v>259</v>
      </c>
      <c r="B11" s="7" t="s">
        <v>260</v>
      </c>
      <c r="C11" s="7"/>
      <c r="D11" s="7"/>
      <c r="E11" s="7"/>
      <c r="F11" s="7"/>
      <c r="G11" s="7"/>
      <c r="H11" s="7"/>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18.95" customHeight="1" spans="1:20">
      <c r="A13" s="7"/>
      <c r="B13" s="7"/>
      <c r="C13" s="7"/>
      <c r="D13" s="7" t="s">
        <v>218</v>
      </c>
      <c r="E13" s="7"/>
      <c r="F13" s="7" t="s">
        <v>219</v>
      </c>
      <c r="G13" s="7"/>
      <c r="H13" s="7">
        <v>433.81</v>
      </c>
      <c r="I13" s="7"/>
      <c r="J13" s="7"/>
      <c r="K13" s="7"/>
      <c r="L13" s="7"/>
      <c r="M13" s="7"/>
      <c r="N13" s="7"/>
      <c r="O13" s="7"/>
      <c r="P13" s="13">
        <v>0.98</v>
      </c>
      <c r="Q13" s="7"/>
      <c r="R13" s="7"/>
      <c r="S13" s="7"/>
      <c r="T13" s="7"/>
    </row>
    <row r="14" ht="18.95" customHeight="1" spans="1:20">
      <c r="A14" s="7"/>
      <c r="B14" s="7"/>
      <c r="C14" s="7"/>
      <c r="D14" s="7"/>
      <c r="E14" s="7"/>
      <c r="F14" s="7" t="s">
        <v>221</v>
      </c>
      <c r="G14" s="7"/>
      <c r="H14" s="7" t="s">
        <v>281</v>
      </c>
      <c r="I14" s="7"/>
      <c r="J14" s="7"/>
      <c r="K14" s="7"/>
      <c r="L14" s="7"/>
      <c r="M14" s="7"/>
      <c r="N14" s="7"/>
      <c r="O14" s="7"/>
      <c r="P14" s="13">
        <v>0.98</v>
      </c>
      <c r="Q14" s="7"/>
      <c r="R14" s="7"/>
      <c r="S14" s="7"/>
      <c r="T14" s="7"/>
    </row>
    <row r="15" ht="18.95" customHeight="1" spans="1:20">
      <c r="A15" s="7"/>
      <c r="B15" s="7"/>
      <c r="C15" s="7"/>
      <c r="D15" s="7"/>
      <c r="E15" s="7"/>
      <c r="F15" s="7" t="s">
        <v>223</v>
      </c>
      <c r="G15" s="7"/>
      <c r="H15" s="7" t="s">
        <v>282</v>
      </c>
      <c r="I15" s="7"/>
      <c r="J15" s="7"/>
      <c r="K15" s="7"/>
      <c r="L15" s="7"/>
      <c r="M15" s="7"/>
      <c r="N15" s="7"/>
      <c r="O15" s="7"/>
      <c r="P15" s="13">
        <v>0.98</v>
      </c>
      <c r="Q15" s="7"/>
      <c r="R15" s="7"/>
      <c r="S15" s="7"/>
      <c r="T15" s="7"/>
    </row>
    <row r="16" ht="18.95" customHeight="1" spans="1:20">
      <c r="A16" s="7"/>
      <c r="B16" s="7"/>
      <c r="C16" s="7"/>
      <c r="D16" s="7"/>
      <c r="E16" s="7"/>
      <c r="F16" s="7" t="s">
        <v>225</v>
      </c>
      <c r="G16" s="7"/>
      <c r="H16" s="7" t="s">
        <v>283</v>
      </c>
      <c r="I16" s="7"/>
      <c r="J16" s="7"/>
      <c r="K16" s="7"/>
      <c r="L16" s="7"/>
      <c r="M16" s="7"/>
      <c r="N16" s="7"/>
      <c r="O16" s="7"/>
      <c r="P16" s="13">
        <v>0.98</v>
      </c>
      <c r="Q16" s="7"/>
      <c r="R16" s="7"/>
      <c r="S16" s="7"/>
      <c r="T16" s="7"/>
    </row>
    <row r="17" ht="18.95" customHeight="1" spans="1:20">
      <c r="A17" s="7"/>
      <c r="B17" s="7"/>
      <c r="C17" s="7"/>
      <c r="D17" s="7" t="s">
        <v>227</v>
      </c>
      <c r="E17" s="7"/>
      <c r="F17" s="7" t="s">
        <v>264</v>
      </c>
      <c r="G17" s="7"/>
      <c r="H17" s="7"/>
      <c r="I17" s="7"/>
      <c r="J17" s="7"/>
      <c r="K17" s="7"/>
      <c r="L17" s="7"/>
      <c r="M17" s="7"/>
      <c r="N17" s="7"/>
      <c r="O17" s="7"/>
      <c r="P17" s="7"/>
      <c r="Q17" s="7"/>
      <c r="R17" s="7"/>
      <c r="S17" s="7"/>
      <c r="T17" s="7"/>
    </row>
    <row r="18" ht="18.95" customHeight="1" spans="1:20">
      <c r="A18" s="7"/>
      <c r="B18" s="7"/>
      <c r="C18" s="7"/>
      <c r="D18" s="7"/>
      <c r="E18" s="7"/>
      <c r="F18" s="7" t="s">
        <v>266</v>
      </c>
      <c r="G18" s="7"/>
      <c r="H18" s="7"/>
      <c r="I18" s="7"/>
      <c r="J18" s="7"/>
      <c r="K18" s="7"/>
      <c r="L18" s="7"/>
      <c r="M18" s="7"/>
      <c r="N18" s="7"/>
      <c r="O18" s="7"/>
      <c r="P18" s="7"/>
      <c r="Q18" s="7"/>
      <c r="R18" s="7"/>
      <c r="S18" s="7"/>
      <c r="T18" s="7"/>
    </row>
    <row r="19" ht="18.95" customHeight="1" spans="1:20">
      <c r="A19" s="7"/>
      <c r="B19" s="7"/>
      <c r="C19" s="7"/>
      <c r="D19" s="7"/>
      <c r="E19" s="7"/>
      <c r="F19" s="7" t="s">
        <v>267</v>
      </c>
      <c r="G19" s="7"/>
      <c r="H19" s="7"/>
      <c r="I19" s="7"/>
      <c r="J19" s="7"/>
      <c r="K19" s="7"/>
      <c r="L19" s="7"/>
      <c r="M19" s="7"/>
      <c r="N19" s="7"/>
      <c r="O19" s="7"/>
      <c r="P19" s="7"/>
      <c r="Q19" s="7"/>
      <c r="R19" s="7"/>
      <c r="S19" s="7"/>
      <c r="T19" s="7"/>
    </row>
    <row r="20" ht="18.95" customHeight="1" spans="1:20">
      <c r="A20" s="7"/>
      <c r="B20" s="7"/>
      <c r="C20" s="7"/>
      <c r="D20" s="7"/>
      <c r="E20" s="7"/>
      <c r="F20" s="7" t="s">
        <v>268</v>
      </c>
      <c r="G20" s="7"/>
      <c r="H20" s="7"/>
      <c r="I20" s="7"/>
      <c r="J20" s="7"/>
      <c r="K20" s="7"/>
      <c r="L20" s="7"/>
      <c r="M20" s="7"/>
      <c r="N20" s="7"/>
      <c r="O20" s="7"/>
      <c r="P20" s="7"/>
      <c r="Q20" s="7"/>
      <c r="R20" s="7"/>
      <c r="S20" s="7"/>
      <c r="T20" s="7"/>
    </row>
    <row r="21" ht="18.95" customHeight="1" spans="1:20">
      <c r="A21" s="7"/>
      <c r="B21" s="7"/>
      <c r="C21" s="7"/>
      <c r="D21" s="7" t="s">
        <v>269</v>
      </c>
      <c r="E21" s="7"/>
      <c r="F21" s="7" t="s">
        <v>270</v>
      </c>
      <c r="G21" s="7"/>
      <c r="H21" s="7"/>
      <c r="I21" s="7"/>
      <c r="J21" s="7"/>
      <c r="K21" s="7"/>
      <c r="L21" s="7"/>
      <c r="M21" s="7"/>
      <c r="N21" s="7"/>
      <c r="O21" s="7"/>
      <c r="P21" s="7"/>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0.826388888888889" right="0.984027777777778" top="1.0625" bottom="1.0625" header="0.511805555555556" footer="0.511805555555556"/>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topLeftCell="A7" workbookViewId="0">
      <selection activeCell="W18" sqref="W18"/>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201</v>
      </c>
      <c r="I3" s="5"/>
      <c r="J3" s="5"/>
      <c r="K3" s="5"/>
      <c r="L3" s="5"/>
      <c r="M3" s="5"/>
      <c r="N3" s="5"/>
      <c r="O3" s="5"/>
      <c r="P3" s="5"/>
      <c r="Q3" s="5"/>
      <c r="R3" s="5"/>
      <c r="S3" s="5"/>
      <c r="T3" s="5"/>
    </row>
    <row r="4" ht="27" customHeight="1" spans="1:20">
      <c r="A4" s="5" t="s">
        <v>241</v>
      </c>
      <c r="B4" s="5"/>
      <c r="C4" s="5"/>
      <c r="D4" s="5"/>
      <c r="E4" s="5"/>
      <c r="F4" s="5"/>
      <c r="G4" s="5"/>
      <c r="H4" s="6" t="s">
        <v>242</v>
      </c>
      <c r="I4" s="5"/>
      <c r="J4" s="5" t="s">
        <v>243</v>
      </c>
      <c r="K4" s="5"/>
      <c r="L4" s="5"/>
      <c r="M4" s="5"/>
      <c r="N4" s="5"/>
      <c r="O4" s="5"/>
      <c r="P4" s="5"/>
      <c r="Q4" s="5"/>
      <c r="R4" s="5"/>
      <c r="S4" s="5"/>
      <c r="T4" s="5"/>
    </row>
    <row r="5" ht="18.95" customHeight="1" spans="1:20">
      <c r="A5" s="7" t="s">
        <v>244</v>
      </c>
      <c r="B5" s="7" t="s">
        <v>245</v>
      </c>
      <c r="C5" s="7"/>
      <c r="D5" s="7"/>
      <c r="E5" s="7"/>
      <c r="F5" s="7"/>
      <c r="G5" s="7"/>
      <c r="H5" s="7"/>
      <c r="I5" s="7"/>
      <c r="J5" s="7" t="s">
        <v>246</v>
      </c>
      <c r="K5" s="7"/>
      <c r="L5" s="7"/>
      <c r="M5" s="7"/>
      <c r="N5" s="7" t="s">
        <v>247</v>
      </c>
      <c r="O5" s="7"/>
      <c r="P5" s="7"/>
      <c r="Q5" s="7"/>
      <c r="R5" s="7"/>
      <c r="S5" s="7"/>
      <c r="T5" s="7"/>
    </row>
    <row r="6" ht="18.95" customHeight="1" spans="1:20">
      <c r="A6" s="7"/>
      <c r="B6" s="7" t="s">
        <v>248</v>
      </c>
      <c r="C6" s="7"/>
      <c r="D6" s="7"/>
      <c r="E6" s="7"/>
      <c r="F6" s="7"/>
      <c r="G6" s="7"/>
      <c r="H6" s="7"/>
      <c r="I6" s="7"/>
      <c r="J6" s="7" t="s">
        <v>249</v>
      </c>
      <c r="K6" s="7"/>
      <c r="L6" s="7"/>
      <c r="M6" s="7"/>
      <c r="N6" s="7" t="s">
        <v>284</v>
      </c>
      <c r="O6" s="7"/>
      <c r="P6" s="7"/>
      <c r="Q6" s="7"/>
      <c r="R6" s="7"/>
      <c r="S6" s="7"/>
      <c r="T6" s="7"/>
    </row>
    <row r="7" ht="30.95" customHeight="1" spans="1:20">
      <c r="A7" s="7"/>
      <c r="B7" s="7" t="s">
        <v>250</v>
      </c>
      <c r="C7" s="7"/>
      <c r="D7" s="7"/>
      <c r="E7" s="7"/>
      <c r="F7" s="7"/>
      <c r="G7" s="7"/>
      <c r="H7" s="7" t="s">
        <v>251</v>
      </c>
      <c r="I7" s="7">
        <v>47.23</v>
      </c>
      <c r="J7" s="7" t="s">
        <v>193</v>
      </c>
      <c r="K7" s="7"/>
      <c r="L7" s="7"/>
      <c r="M7" s="7"/>
      <c r="N7" s="7"/>
      <c r="O7" s="7"/>
      <c r="P7" s="7"/>
      <c r="Q7" s="7" t="s">
        <v>17</v>
      </c>
      <c r="R7" s="7"/>
      <c r="S7" s="7"/>
      <c r="T7" s="7"/>
    </row>
    <row r="8" ht="18.95" customHeight="1" spans="1:20">
      <c r="A8" s="7"/>
      <c r="B8" s="7" t="s">
        <v>252</v>
      </c>
      <c r="C8" s="7"/>
      <c r="D8" s="7"/>
      <c r="E8" s="7"/>
      <c r="F8" s="7"/>
      <c r="G8" s="7"/>
      <c r="H8" s="7" t="s">
        <v>88</v>
      </c>
      <c r="I8" s="7"/>
      <c r="J8" s="7" t="s">
        <v>253</v>
      </c>
      <c r="K8" s="7"/>
      <c r="L8" s="7"/>
      <c r="M8" s="7"/>
      <c r="N8" s="7"/>
      <c r="O8" s="7"/>
      <c r="P8" s="7"/>
      <c r="Q8" s="7" t="s">
        <v>254</v>
      </c>
      <c r="R8" s="7"/>
      <c r="S8" s="7"/>
      <c r="T8" s="7"/>
    </row>
    <row r="9" ht="39" customHeight="1" spans="1:20">
      <c r="A9" s="7"/>
      <c r="B9" s="7" t="s">
        <v>255</v>
      </c>
      <c r="C9" s="7"/>
      <c r="D9" s="7"/>
      <c r="E9" s="7"/>
      <c r="F9" s="7"/>
      <c r="G9" s="7"/>
      <c r="H9" s="10" t="s">
        <v>285</v>
      </c>
      <c r="I9" s="10"/>
      <c r="J9" s="10"/>
      <c r="K9" s="10"/>
      <c r="L9" s="10"/>
      <c r="M9" s="10"/>
      <c r="N9" s="10"/>
      <c r="O9" s="10"/>
      <c r="P9" s="10"/>
      <c r="Q9" s="10"/>
      <c r="R9" s="10"/>
      <c r="S9" s="10"/>
      <c r="T9" s="10"/>
    </row>
    <row r="10" ht="36.95" customHeight="1" spans="1:20">
      <c r="A10" s="7"/>
      <c r="B10" s="7" t="s">
        <v>257</v>
      </c>
      <c r="C10" s="7"/>
      <c r="D10" s="7"/>
      <c r="E10" s="7"/>
      <c r="F10" s="7"/>
      <c r="G10" s="7"/>
      <c r="H10" s="10" t="s">
        <v>286</v>
      </c>
      <c r="I10" s="10"/>
      <c r="J10" s="10"/>
      <c r="K10" s="10"/>
      <c r="L10" s="10"/>
      <c r="M10" s="10"/>
      <c r="N10" s="10"/>
      <c r="O10" s="10"/>
      <c r="P10" s="10"/>
      <c r="Q10" s="10"/>
      <c r="R10" s="10"/>
      <c r="S10" s="10"/>
      <c r="T10" s="10"/>
    </row>
    <row r="11" ht="18.95" customHeight="1" spans="1:20">
      <c r="A11" s="7" t="s">
        <v>259</v>
      </c>
      <c r="B11" s="7" t="s">
        <v>260</v>
      </c>
      <c r="C11" s="7"/>
      <c r="D11" s="7"/>
      <c r="E11" s="7"/>
      <c r="F11" s="7"/>
      <c r="G11" s="7"/>
      <c r="H11" s="10"/>
      <c r="I11" s="10"/>
      <c r="J11" s="10"/>
      <c r="K11" s="10"/>
      <c r="L11" s="10"/>
      <c r="M11" s="10"/>
      <c r="N11" s="10"/>
      <c r="O11" s="10"/>
      <c r="P11" s="10"/>
      <c r="Q11" s="10"/>
      <c r="R11" s="10"/>
      <c r="S11" s="10"/>
      <c r="T11" s="10"/>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18.95" customHeight="1" spans="1:20">
      <c r="A13" s="7"/>
      <c r="B13" s="7"/>
      <c r="C13" s="7"/>
      <c r="D13" s="7" t="s">
        <v>218</v>
      </c>
      <c r="E13" s="7"/>
      <c r="F13" s="7" t="s">
        <v>219</v>
      </c>
      <c r="G13" s="7"/>
      <c r="H13" s="7">
        <v>47.23</v>
      </c>
      <c r="I13" s="7"/>
      <c r="J13" s="7"/>
      <c r="K13" s="7"/>
      <c r="L13" s="7"/>
      <c r="M13" s="7"/>
      <c r="N13" s="7"/>
      <c r="O13" s="7"/>
      <c r="P13" s="13">
        <v>0.98</v>
      </c>
      <c r="Q13" s="7"/>
      <c r="R13" s="7"/>
      <c r="S13" s="7"/>
      <c r="T13" s="7"/>
    </row>
    <row r="14" ht="35.1" customHeight="1" spans="1:20">
      <c r="A14" s="7"/>
      <c r="B14" s="7"/>
      <c r="C14" s="7"/>
      <c r="D14" s="7"/>
      <c r="E14" s="7"/>
      <c r="F14" s="7" t="s">
        <v>221</v>
      </c>
      <c r="G14" s="7"/>
      <c r="H14" s="28" t="s">
        <v>287</v>
      </c>
      <c r="I14" s="28"/>
      <c r="J14" s="28"/>
      <c r="K14" s="28"/>
      <c r="L14" s="28"/>
      <c r="M14" s="28"/>
      <c r="N14" s="28"/>
      <c r="O14" s="28"/>
      <c r="P14" s="13">
        <v>0.98</v>
      </c>
      <c r="Q14" s="7"/>
      <c r="R14" s="7"/>
      <c r="S14" s="7"/>
      <c r="T14" s="7"/>
    </row>
    <row r="15" ht="18.95" customHeight="1" spans="1:20">
      <c r="A15" s="7"/>
      <c r="B15" s="7"/>
      <c r="C15" s="7"/>
      <c r="D15" s="7"/>
      <c r="E15" s="7"/>
      <c r="F15" s="7" t="s">
        <v>223</v>
      </c>
      <c r="G15" s="7"/>
      <c r="H15" s="25" t="s">
        <v>288</v>
      </c>
      <c r="I15" s="25"/>
      <c r="J15" s="25"/>
      <c r="K15" s="25"/>
      <c r="L15" s="25"/>
      <c r="M15" s="25"/>
      <c r="N15" s="25"/>
      <c r="O15" s="25"/>
      <c r="P15" s="13">
        <v>0.98</v>
      </c>
      <c r="Q15" s="7"/>
      <c r="R15" s="7"/>
      <c r="S15" s="7"/>
      <c r="T15" s="7"/>
    </row>
    <row r="16" ht="39" customHeight="1" spans="1:20">
      <c r="A16" s="7"/>
      <c r="B16" s="7"/>
      <c r="C16" s="7"/>
      <c r="D16" s="7"/>
      <c r="E16" s="7"/>
      <c r="F16" s="7" t="s">
        <v>225</v>
      </c>
      <c r="G16" s="7"/>
      <c r="H16" s="28" t="s">
        <v>289</v>
      </c>
      <c r="I16" s="28"/>
      <c r="J16" s="28"/>
      <c r="K16" s="28"/>
      <c r="L16" s="28"/>
      <c r="M16" s="28"/>
      <c r="N16" s="28"/>
      <c r="O16" s="28"/>
      <c r="P16" s="13">
        <v>0.98</v>
      </c>
      <c r="Q16" s="7"/>
      <c r="R16" s="7"/>
      <c r="S16" s="7"/>
      <c r="T16" s="7"/>
    </row>
    <row r="17" ht="18.95" customHeight="1" spans="1:20">
      <c r="A17" s="7"/>
      <c r="B17" s="7"/>
      <c r="C17" s="7"/>
      <c r="D17" s="7" t="s">
        <v>227</v>
      </c>
      <c r="E17" s="7"/>
      <c r="F17" s="7" t="s">
        <v>264</v>
      </c>
      <c r="G17" s="7"/>
      <c r="H17" s="25" t="s">
        <v>265</v>
      </c>
      <c r="I17" s="25"/>
      <c r="J17" s="25"/>
      <c r="K17" s="25"/>
      <c r="L17" s="25"/>
      <c r="M17" s="25"/>
      <c r="N17" s="25"/>
      <c r="O17" s="25"/>
      <c r="P17" s="13">
        <v>0.98</v>
      </c>
      <c r="Q17" s="7"/>
      <c r="R17" s="7"/>
      <c r="S17" s="7"/>
      <c r="T17" s="7"/>
    </row>
    <row r="18" ht="33" customHeight="1" spans="1:20">
      <c r="A18" s="7"/>
      <c r="B18" s="7"/>
      <c r="C18" s="7"/>
      <c r="D18" s="7"/>
      <c r="E18" s="7"/>
      <c r="F18" s="7" t="s">
        <v>266</v>
      </c>
      <c r="G18" s="7"/>
      <c r="H18" s="28" t="s">
        <v>287</v>
      </c>
      <c r="I18" s="28"/>
      <c r="J18" s="28"/>
      <c r="K18" s="28"/>
      <c r="L18" s="28"/>
      <c r="M18" s="28"/>
      <c r="N18" s="28"/>
      <c r="O18" s="28"/>
      <c r="P18" s="13">
        <v>0.98</v>
      </c>
      <c r="Q18" s="7"/>
      <c r="R18" s="7"/>
      <c r="S18" s="7"/>
      <c r="T18" s="7"/>
    </row>
    <row r="19" ht="18.95" customHeight="1" spans="1:20">
      <c r="A19" s="7"/>
      <c r="B19" s="7"/>
      <c r="C19" s="7"/>
      <c r="D19" s="7"/>
      <c r="E19" s="7"/>
      <c r="F19" s="7" t="s">
        <v>267</v>
      </c>
      <c r="G19" s="7"/>
      <c r="H19" s="25" t="s">
        <v>265</v>
      </c>
      <c r="I19" s="25"/>
      <c r="J19" s="25"/>
      <c r="K19" s="25"/>
      <c r="L19" s="25"/>
      <c r="M19" s="25"/>
      <c r="N19" s="25"/>
      <c r="O19" s="25"/>
      <c r="P19" s="13">
        <v>0.98</v>
      </c>
      <c r="Q19" s="7"/>
      <c r="R19" s="7"/>
      <c r="S19" s="7"/>
      <c r="T19" s="7"/>
    </row>
    <row r="20" ht="36.95" customHeight="1" spans="1:20">
      <c r="A20" s="7"/>
      <c r="B20" s="7"/>
      <c r="C20" s="7"/>
      <c r="D20" s="7"/>
      <c r="E20" s="7"/>
      <c r="F20" s="7" t="s">
        <v>268</v>
      </c>
      <c r="G20" s="7"/>
      <c r="H20" s="28" t="s">
        <v>287</v>
      </c>
      <c r="I20" s="28"/>
      <c r="J20" s="28"/>
      <c r="K20" s="28"/>
      <c r="L20" s="28"/>
      <c r="M20" s="28"/>
      <c r="N20" s="28"/>
      <c r="O20" s="28"/>
      <c r="P20" s="13">
        <v>0.98</v>
      </c>
      <c r="Q20" s="7"/>
      <c r="R20" s="7"/>
      <c r="S20" s="7"/>
      <c r="T20" s="7"/>
    </row>
    <row r="21" ht="18.95" customHeight="1" spans="1:20">
      <c r="A21" s="7"/>
      <c r="B21" s="7"/>
      <c r="C21" s="7"/>
      <c r="D21" s="7" t="s">
        <v>269</v>
      </c>
      <c r="E21" s="7"/>
      <c r="F21" s="7" t="s">
        <v>270</v>
      </c>
      <c r="G21" s="7"/>
      <c r="H21" s="7"/>
      <c r="I21" s="7"/>
      <c r="J21" s="7"/>
      <c r="K21" s="7"/>
      <c r="L21" s="7"/>
      <c r="M21" s="7"/>
      <c r="N21" s="7"/>
      <c r="O21" s="7"/>
      <c r="P21" s="7"/>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747916666666667" bottom="0.747916666666667" header="0.511805555555556" footer="0.511805555555556"/>
  <pageSetup paperSize="9" scale="87"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topLeftCell="A4" workbookViewId="0">
      <selection activeCell="H18" sqref="H18:O18"/>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203</v>
      </c>
      <c r="I3" s="5"/>
      <c r="J3" s="5"/>
      <c r="K3" s="5"/>
      <c r="L3" s="5"/>
      <c r="M3" s="5"/>
      <c r="N3" s="5"/>
      <c r="O3" s="5"/>
      <c r="P3" s="5"/>
      <c r="Q3" s="5"/>
      <c r="R3" s="5"/>
      <c r="S3" s="5"/>
      <c r="T3" s="5"/>
    </row>
    <row r="4" ht="27" customHeight="1" spans="1:20">
      <c r="A4" s="5" t="s">
        <v>241</v>
      </c>
      <c r="B4" s="5"/>
      <c r="C4" s="5"/>
      <c r="D4" s="5"/>
      <c r="E4" s="5"/>
      <c r="F4" s="5"/>
      <c r="G4" s="5"/>
      <c r="H4" s="6" t="s">
        <v>242</v>
      </c>
      <c r="I4" s="5"/>
      <c r="J4" s="5" t="s">
        <v>243</v>
      </c>
      <c r="K4" s="5"/>
      <c r="L4" s="5"/>
      <c r="M4" s="5"/>
      <c r="N4" s="5" t="s">
        <v>242</v>
      </c>
      <c r="O4" s="5"/>
      <c r="P4" s="5"/>
      <c r="Q4" s="5"/>
      <c r="R4" s="5"/>
      <c r="S4" s="5"/>
      <c r="T4" s="5"/>
    </row>
    <row r="5" ht="18.95" customHeight="1" spans="1:20">
      <c r="A5" s="7" t="s">
        <v>244</v>
      </c>
      <c r="B5" s="7" t="s">
        <v>245</v>
      </c>
      <c r="C5" s="7"/>
      <c r="D5" s="7"/>
      <c r="E5" s="7"/>
      <c r="F5" s="7"/>
      <c r="G5" s="7"/>
      <c r="H5" s="7"/>
      <c r="I5" s="7"/>
      <c r="J5" s="7" t="s">
        <v>246</v>
      </c>
      <c r="K5" s="7"/>
      <c r="L5" s="7"/>
      <c r="M5" s="7"/>
      <c r="N5" s="7" t="s">
        <v>290</v>
      </c>
      <c r="O5" s="7"/>
      <c r="P5" s="7"/>
      <c r="Q5" s="7"/>
      <c r="R5" s="7"/>
      <c r="S5" s="7"/>
      <c r="T5" s="7"/>
    </row>
    <row r="6" ht="18.95" customHeight="1" spans="1:20">
      <c r="A6" s="7"/>
      <c r="B6" s="7" t="s">
        <v>248</v>
      </c>
      <c r="C6" s="7"/>
      <c r="D6" s="7"/>
      <c r="E6" s="7"/>
      <c r="F6" s="7"/>
      <c r="G6" s="7"/>
      <c r="H6" s="7" t="s">
        <v>291</v>
      </c>
      <c r="I6" s="7"/>
      <c r="J6" s="7" t="s">
        <v>249</v>
      </c>
      <c r="K6" s="7"/>
      <c r="L6" s="7"/>
      <c r="M6" s="7"/>
      <c r="N6" s="7" t="s">
        <v>292</v>
      </c>
      <c r="O6" s="7"/>
      <c r="P6" s="7"/>
      <c r="Q6" s="7"/>
      <c r="R6" s="7"/>
      <c r="S6" s="7"/>
      <c r="T6" s="7"/>
    </row>
    <row r="7" ht="30.95" customHeight="1" spans="1:20">
      <c r="A7" s="7"/>
      <c r="B7" s="7" t="s">
        <v>250</v>
      </c>
      <c r="C7" s="7"/>
      <c r="D7" s="7"/>
      <c r="E7" s="7"/>
      <c r="F7" s="7"/>
      <c r="G7" s="7"/>
      <c r="H7" s="7" t="s">
        <v>251</v>
      </c>
      <c r="I7" s="7"/>
      <c r="J7" s="7" t="s">
        <v>193</v>
      </c>
      <c r="K7" s="7"/>
      <c r="L7" s="7"/>
      <c r="M7" s="7"/>
      <c r="N7" s="7"/>
      <c r="O7" s="7"/>
      <c r="P7" s="7"/>
      <c r="Q7" s="7" t="s">
        <v>17</v>
      </c>
      <c r="R7" s="7"/>
      <c r="S7" s="7"/>
      <c r="T7" s="7"/>
    </row>
    <row r="8" ht="18.95" customHeight="1" spans="1:20">
      <c r="A8" s="7"/>
      <c r="B8" s="7" t="s">
        <v>252</v>
      </c>
      <c r="C8" s="7"/>
      <c r="D8" s="7"/>
      <c r="E8" s="7"/>
      <c r="F8" s="7"/>
      <c r="G8" s="7"/>
      <c r="H8" s="7" t="s">
        <v>88</v>
      </c>
      <c r="I8" s="7"/>
      <c r="J8" s="7" t="s">
        <v>253</v>
      </c>
      <c r="K8" s="7"/>
      <c r="L8" s="7"/>
      <c r="M8" s="7"/>
      <c r="N8" s="7"/>
      <c r="O8" s="7"/>
      <c r="P8" s="7"/>
      <c r="Q8" s="7" t="s">
        <v>254</v>
      </c>
      <c r="R8" s="7"/>
      <c r="S8" s="7"/>
      <c r="T8" s="7"/>
    </row>
    <row r="9" ht="33.95" customHeight="1" spans="1:20">
      <c r="A9" s="7"/>
      <c r="B9" s="7" t="s">
        <v>255</v>
      </c>
      <c r="C9" s="7"/>
      <c r="D9" s="7"/>
      <c r="E9" s="7"/>
      <c r="F9" s="7"/>
      <c r="G9" s="7"/>
      <c r="H9" s="7" t="s">
        <v>293</v>
      </c>
      <c r="I9" s="7"/>
      <c r="J9" s="7"/>
      <c r="K9" s="7"/>
      <c r="L9" s="7"/>
      <c r="M9" s="7"/>
      <c r="N9" s="7"/>
      <c r="O9" s="7"/>
      <c r="P9" s="7"/>
      <c r="Q9" s="7"/>
      <c r="R9" s="7"/>
      <c r="S9" s="7"/>
      <c r="T9" s="7"/>
    </row>
    <row r="10" ht="30" customHeight="1" spans="1:20">
      <c r="A10" s="7"/>
      <c r="B10" s="7" t="s">
        <v>257</v>
      </c>
      <c r="C10" s="7"/>
      <c r="D10" s="7"/>
      <c r="E10" s="7"/>
      <c r="F10" s="7"/>
      <c r="G10" s="7"/>
      <c r="H10" s="11" t="s">
        <v>294</v>
      </c>
      <c r="I10" s="11"/>
      <c r="J10" s="11"/>
      <c r="K10" s="11"/>
      <c r="L10" s="11"/>
      <c r="M10" s="11"/>
      <c r="N10" s="11"/>
      <c r="O10" s="11"/>
      <c r="P10" s="11"/>
      <c r="Q10" s="11"/>
      <c r="R10" s="11"/>
      <c r="S10" s="11"/>
      <c r="T10" s="11"/>
    </row>
    <row r="11" ht="18.95" customHeight="1" spans="1:20">
      <c r="A11" s="7" t="s">
        <v>259</v>
      </c>
      <c r="B11" s="7" t="s">
        <v>260</v>
      </c>
      <c r="C11" s="7"/>
      <c r="D11" s="7"/>
      <c r="E11" s="7"/>
      <c r="F11" s="7"/>
      <c r="G11" s="7"/>
      <c r="H11" s="7"/>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18.95" customHeight="1" spans="1:20">
      <c r="A13" s="7"/>
      <c r="B13" s="7"/>
      <c r="C13" s="7"/>
      <c r="D13" s="7" t="s">
        <v>218</v>
      </c>
      <c r="E13" s="7"/>
      <c r="F13" s="7" t="s">
        <v>219</v>
      </c>
      <c r="G13" s="7"/>
      <c r="H13" s="7">
        <v>80</v>
      </c>
      <c r="I13" s="7"/>
      <c r="J13" s="7"/>
      <c r="K13" s="7"/>
      <c r="L13" s="7"/>
      <c r="M13" s="7"/>
      <c r="N13" s="7"/>
      <c r="O13" s="7"/>
      <c r="P13" s="13">
        <v>0.98</v>
      </c>
      <c r="Q13" s="7"/>
      <c r="R13" s="7"/>
      <c r="S13" s="7"/>
      <c r="T13" s="7"/>
    </row>
    <row r="14" ht="30.95" customHeight="1" spans="1:20">
      <c r="A14" s="7"/>
      <c r="B14" s="7"/>
      <c r="C14" s="7"/>
      <c r="D14" s="7"/>
      <c r="E14" s="7"/>
      <c r="F14" s="7" t="s">
        <v>221</v>
      </c>
      <c r="G14" s="7"/>
      <c r="H14" s="17" t="s">
        <v>235</v>
      </c>
      <c r="I14" s="17"/>
      <c r="J14" s="17"/>
      <c r="K14" s="17"/>
      <c r="L14" s="17"/>
      <c r="M14" s="17"/>
      <c r="N14" s="17"/>
      <c r="O14" s="17"/>
      <c r="P14" s="13">
        <v>0.98</v>
      </c>
      <c r="Q14" s="7"/>
      <c r="R14" s="7"/>
      <c r="S14" s="7"/>
      <c r="T14" s="7"/>
    </row>
    <row r="15" ht="18.95" customHeight="1" spans="1:20">
      <c r="A15" s="7"/>
      <c r="B15" s="7"/>
      <c r="C15" s="7"/>
      <c r="D15" s="7"/>
      <c r="E15" s="7"/>
      <c r="F15" s="7" t="s">
        <v>223</v>
      </c>
      <c r="G15" s="7"/>
      <c r="H15" s="25" t="s">
        <v>295</v>
      </c>
      <c r="I15" s="25"/>
      <c r="J15" s="25"/>
      <c r="K15" s="25"/>
      <c r="L15" s="25"/>
      <c r="M15" s="25"/>
      <c r="N15" s="25"/>
      <c r="O15" s="25"/>
      <c r="P15" s="13">
        <v>0.98</v>
      </c>
      <c r="Q15" s="7"/>
      <c r="R15" s="7"/>
      <c r="S15" s="7"/>
      <c r="T15" s="7"/>
    </row>
    <row r="16" ht="27" customHeight="1" spans="1:20">
      <c r="A16" s="7"/>
      <c r="B16" s="7"/>
      <c r="C16" s="7"/>
      <c r="D16" s="7"/>
      <c r="E16" s="7"/>
      <c r="F16" s="7" t="s">
        <v>225</v>
      </c>
      <c r="G16" s="7"/>
      <c r="H16" s="25" t="s">
        <v>235</v>
      </c>
      <c r="I16" s="25"/>
      <c r="J16" s="25"/>
      <c r="K16" s="25"/>
      <c r="L16" s="25"/>
      <c r="M16" s="25"/>
      <c r="N16" s="25"/>
      <c r="O16" s="25"/>
      <c r="P16" s="13">
        <v>0.98</v>
      </c>
      <c r="Q16" s="7"/>
      <c r="R16" s="7"/>
      <c r="S16" s="7"/>
      <c r="T16" s="7"/>
    </row>
    <row r="17" ht="29.1" customHeight="1" spans="1:20">
      <c r="A17" s="7"/>
      <c r="B17" s="7"/>
      <c r="C17" s="7"/>
      <c r="D17" s="7" t="s">
        <v>227</v>
      </c>
      <c r="E17" s="7"/>
      <c r="F17" s="7" t="s">
        <v>264</v>
      </c>
      <c r="G17" s="7"/>
      <c r="H17" s="28" t="s">
        <v>296</v>
      </c>
      <c r="I17" s="28"/>
      <c r="J17" s="28"/>
      <c r="K17" s="28"/>
      <c r="L17" s="28"/>
      <c r="M17" s="28"/>
      <c r="N17" s="28"/>
      <c r="O17" s="28"/>
      <c r="P17" s="13">
        <v>0.98</v>
      </c>
      <c r="Q17" s="7"/>
      <c r="R17" s="7"/>
      <c r="S17" s="7"/>
      <c r="T17" s="7"/>
    </row>
    <row r="18" ht="26.1" customHeight="1" spans="1:20">
      <c r="A18" s="7"/>
      <c r="B18" s="7"/>
      <c r="C18" s="7"/>
      <c r="D18" s="7"/>
      <c r="E18" s="7"/>
      <c r="F18" s="7" t="s">
        <v>266</v>
      </c>
      <c r="G18" s="7"/>
      <c r="H18" s="17" t="s">
        <v>235</v>
      </c>
      <c r="I18" s="17"/>
      <c r="J18" s="17"/>
      <c r="K18" s="17"/>
      <c r="L18" s="17"/>
      <c r="M18" s="17"/>
      <c r="N18" s="17"/>
      <c r="O18" s="17"/>
      <c r="P18" s="13">
        <v>0.98</v>
      </c>
      <c r="Q18" s="7"/>
      <c r="R18" s="7"/>
      <c r="S18" s="7"/>
      <c r="T18" s="7"/>
    </row>
    <row r="19" ht="26.1" customHeight="1" spans="1:20">
      <c r="A19" s="7"/>
      <c r="B19" s="7"/>
      <c r="C19" s="7"/>
      <c r="D19" s="7"/>
      <c r="E19" s="7"/>
      <c r="F19" s="7" t="s">
        <v>267</v>
      </c>
      <c r="G19" s="7"/>
      <c r="H19" s="28" t="s">
        <v>296</v>
      </c>
      <c r="I19" s="28"/>
      <c r="J19" s="28"/>
      <c r="K19" s="28"/>
      <c r="L19" s="28"/>
      <c r="M19" s="28"/>
      <c r="N19" s="28"/>
      <c r="O19" s="28"/>
      <c r="P19" s="13">
        <v>0.98</v>
      </c>
      <c r="Q19" s="7"/>
      <c r="R19" s="7"/>
      <c r="S19" s="7"/>
      <c r="T19" s="7"/>
    </row>
    <row r="20" ht="26.1" customHeight="1" spans="1:20">
      <c r="A20" s="7"/>
      <c r="B20" s="7"/>
      <c r="C20" s="7"/>
      <c r="D20" s="7"/>
      <c r="E20" s="7"/>
      <c r="F20" s="7" t="s">
        <v>268</v>
      </c>
      <c r="G20" s="7"/>
      <c r="H20" s="28" t="s">
        <v>296</v>
      </c>
      <c r="I20" s="28"/>
      <c r="J20" s="28"/>
      <c r="K20" s="28"/>
      <c r="L20" s="28"/>
      <c r="M20" s="28"/>
      <c r="N20" s="28"/>
      <c r="O20" s="28"/>
      <c r="P20" s="13">
        <v>0.98</v>
      </c>
      <c r="Q20" s="7"/>
      <c r="R20" s="7"/>
      <c r="S20" s="7"/>
      <c r="T20" s="7"/>
    </row>
    <row r="21" ht="18.95" customHeight="1" spans="1:20">
      <c r="A21" s="7"/>
      <c r="B21" s="7"/>
      <c r="C21" s="7"/>
      <c r="D21" s="7" t="s">
        <v>269</v>
      </c>
      <c r="E21" s="7"/>
      <c r="F21" s="7" t="s">
        <v>270</v>
      </c>
      <c r="G21" s="7"/>
      <c r="H21" s="7"/>
      <c r="I21" s="7"/>
      <c r="J21" s="7"/>
      <c r="K21" s="7"/>
      <c r="L21" s="7"/>
      <c r="M21" s="7"/>
      <c r="N21" s="7"/>
      <c r="O21" s="7"/>
      <c r="P21" s="7"/>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scale="83"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topLeftCell="A7" workbookViewId="0">
      <selection activeCell="P13" sqref="P13:T1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297</v>
      </c>
      <c r="I3" s="5"/>
      <c r="J3" s="5"/>
      <c r="K3" s="5"/>
      <c r="L3" s="5"/>
      <c r="M3" s="5"/>
      <c r="N3" s="5"/>
      <c r="O3" s="5"/>
      <c r="P3" s="5"/>
      <c r="Q3" s="5"/>
      <c r="R3" s="5"/>
      <c r="S3" s="5"/>
      <c r="T3" s="5"/>
    </row>
    <row r="4" ht="29.1" customHeight="1" spans="1:20">
      <c r="A4" s="5" t="s">
        <v>241</v>
      </c>
      <c r="B4" s="5"/>
      <c r="C4" s="5"/>
      <c r="D4" s="5"/>
      <c r="E4" s="5"/>
      <c r="F4" s="5"/>
      <c r="G4" s="5"/>
      <c r="H4" s="6" t="s">
        <v>242</v>
      </c>
      <c r="I4" s="5"/>
      <c r="J4" s="5" t="s">
        <v>243</v>
      </c>
      <c r="K4" s="5"/>
      <c r="L4" s="5"/>
      <c r="M4" s="5"/>
      <c r="N4" s="5" t="s">
        <v>242</v>
      </c>
      <c r="O4" s="5"/>
      <c r="P4" s="5"/>
      <c r="Q4" s="5"/>
      <c r="R4" s="5"/>
      <c r="S4" s="5"/>
      <c r="T4" s="5"/>
    </row>
    <row r="5" ht="18.95" customHeight="1" spans="1:20">
      <c r="A5" s="7" t="s">
        <v>244</v>
      </c>
      <c r="B5" s="7" t="s">
        <v>245</v>
      </c>
      <c r="C5" s="7"/>
      <c r="D5" s="7"/>
      <c r="E5" s="7"/>
      <c r="F5" s="7"/>
      <c r="G5" s="7"/>
      <c r="H5" s="7"/>
      <c r="I5" s="7"/>
      <c r="J5" s="7" t="s">
        <v>246</v>
      </c>
      <c r="K5" s="7"/>
      <c r="L5" s="7"/>
      <c r="M5" s="7"/>
      <c r="N5" s="7" t="s">
        <v>247</v>
      </c>
      <c r="O5" s="7"/>
      <c r="P5" s="7"/>
      <c r="Q5" s="7"/>
      <c r="R5" s="7"/>
      <c r="S5" s="7"/>
      <c r="T5" s="7"/>
    </row>
    <row r="6" ht="18.95" customHeight="1" spans="1:20">
      <c r="A6" s="7"/>
      <c r="B6" s="7" t="s">
        <v>248</v>
      </c>
      <c r="C6" s="7"/>
      <c r="D6" s="7"/>
      <c r="E6" s="7"/>
      <c r="F6" s="7"/>
      <c r="G6" s="7"/>
      <c r="H6" s="7"/>
      <c r="I6" s="7"/>
      <c r="J6" s="7" t="s">
        <v>249</v>
      </c>
      <c r="K6" s="7"/>
      <c r="L6" s="7"/>
      <c r="M6" s="7"/>
      <c r="N6" s="7" t="s">
        <v>278</v>
      </c>
      <c r="O6" s="7"/>
      <c r="P6" s="7"/>
      <c r="Q6" s="7"/>
      <c r="R6" s="7"/>
      <c r="S6" s="7"/>
      <c r="T6" s="7"/>
    </row>
    <row r="7" ht="30.95" customHeight="1" spans="1:20">
      <c r="A7" s="7"/>
      <c r="B7" s="7" t="s">
        <v>250</v>
      </c>
      <c r="C7" s="7"/>
      <c r="D7" s="7"/>
      <c r="E7" s="7"/>
      <c r="F7" s="7"/>
      <c r="G7" s="7"/>
      <c r="H7" s="7" t="s">
        <v>251</v>
      </c>
      <c r="I7" s="7">
        <v>118.47</v>
      </c>
      <c r="J7" s="7" t="s">
        <v>193</v>
      </c>
      <c r="K7" s="7"/>
      <c r="L7" s="7"/>
      <c r="M7" s="7"/>
      <c r="N7" s="7"/>
      <c r="O7" s="7"/>
      <c r="P7" s="7"/>
      <c r="Q7" s="7" t="s">
        <v>17</v>
      </c>
      <c r="R7" s="7"/>
      <c r="S7" s="7"/>
      <c r="T7" s="7"/>
    </row>
    <row r="8" ht="18.95" customHeight="1" spans="1:20">
      <c r="A8" s="7"/>
      <c r="B8" s="7" t="s">
        <v>252</v>
      </c>
      <c r="C8" s="7"/>
      <c r="D8" s="7"/>
      <c r="E8" s="7"/>
      <c r="F8" s="7"/>
      <c r="G8" s="7"/>
      <c r="H8" s="7" t="s">
        <v>88</v>
      </c>
      <c r="I8" s="7"/>
      <c r="J8" s="7" t="s">
        <v>253</v>
      </c>
      <c r="K8" s="7"/>
      <c r="L8" s="7"/>
      <c r="M8" s="7"/>
      <c r="N8" s="7"/>
      <c r="O8" s="7"/>
      <c r="P8" s="7"/>
      <c r="Q8" s="7" t="s">
        <v>254</v>
      </c>
      <c r="R8" s="7"/>
      <c r="S8" s="7"/>
      <c r="T8" s="7"/>
    </row>
    <row r="9" ht="69" customHeight="1" spans="1:20">
      <c r="A9" s="7"/>
      <c r="B9" s="7" t="s">
        <v>255</v>
      </c>
      <c r="C9" s="7"/>
      <c r="D9" s="7"/>
      <c r="E9" s="7"/>
      <c r="F9" s="7"/>
      <c r="G9" s="7"/>
      <c r="H9" s="25" t="s">
        <v>298</v>
      </c>
      <c r="I9" s="25"/>
      <c r="J9" s="25"/>
      <c r="K9" s="25"/>
      <c r="L9" s="25"/>
      <c r="M9" s="25"/>
      <c r="N9" s="25"/>
      <c r="O9" s="25"/>
      <c r="P9" s="25"/>
      <c r="Q9" s="25"/>
      <c r="R9" s="25"/>
      <c r="S9" s="25"/>
      <c r="T9" s="25"/>
    </row>
    <row r="10" ht="18.95" customHeight="1" spans="1:20">
      <c r="A10" s="7"/>
      <c r="B10" s="7" t="s">
        <v>257</v>
      </c>
      <c r="C10" s="7"/>
      <c r="D10" s="7"/>
      <c r="E10" s="7"/>
      <c r="F10" s="7"/>
      <c r="G10" s="7"/>
      <c r="H10" s="7"/>
      <c r="I10" s="7"/>
      <c r="J10" s="7"/>
      <c r="K10" s="7"/>
      <c r="L10" s="7"/>
      <c r="M10" s="7"/>
      <c r="N10" s="7"/>
      <c r="O10" s="7"/>
      <c r="P10" s="7"/>
      <c r="Q10" s="7"/>
      <c r="R10" s="7"/>
      <c r="S10" s="7"/>
      <c r="T10" s="7"/>
    </row>
    <row r="11" ht="18.95" customHeight="1" spans="1:20">
      <c r="A11" s="7" t="s">
        <v>259</v>
      </c>
      <c r="B11" s="7" t="s">
        <v>260</v>
      </c>
      <c r="C11" s="7"/>
      <c r="D11" s="7"/>
      <c r="E11" s="7"/>
      <c r="F11" s="7"/>
      <c r="G11" s="7"/>
      <c r="H11" s="7"/>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18.95" customHeight="1" spans="1:20">
      <c r="A13" s="7"/>
      <c r="B13" s="7"/>
      <c r="C13" s="7"/>
      <c r="D13" s="7" t="s">
        <v>218</v>
      </c>
      <c r="E13" s="7"/>
      <c r="F13" s="7" t="s">
        <v>219</v>
      </c>
      <c r="G13" s="7"/>
      <c r="H13" s="7">
        <v>118.47</v>
      </c>
      <c r="I13" s="7"/>
      <c r="J13" s="7"/>
      <c r="K13" s="7"/>
      <c r="L13" s="7"/>
      <c r="M13" s="7"/>
      <c r="N13" s="7"/>
      <c r="O13" s="7"/>
      <c r="P13" s="13">
        <v>0.98</v>
      </c>
      <c r="Q13" s="7"/>
      <c r="R13" s="7"/>
      <c r="S13" s="7"/>
      <c r="T13" s="7"/>
    </row>
    <row r="14" ht="18.95" customHeight="1" spans="1:20">
      <c r="A14" s="7"/>
      <c r="B14" s="7"/>
      <c r="C14" s="7"/>
      <c r="D14" s="7"/>
      <c r="E14" s="7"/>
      <c r="F14" s="7" t="s">
        <v>221</v>
      </c>
      <c r="G14" s="7"/>
      <c r="H14" s="7" t="s">
        <v>265</v>
      </c>
      <c r="I14" s="7"/>
      <c r="J14" s="7"/>
      <c r="K14" s="7"/>
      <c r="L14" s="7"/>
      <c r="M14" s="7"/>
      <c r="N14" s="7"/>
      <c r="O14" s="7"/>
      <c r="P14" s="7"/>
      <c r="Q14" s="7"/>
      <c r="R14" s="7"/>
      <c r="S14" s="7"/>
      <c r="T14" s="7"/>
    </row>
    <row r="15" ht="18.95" customHeight="1" spans="1:20">
      <c r="A15" s="7"/>
      <c r="B15" s="7"/>
      <c r="C15" s="7"/>
      <c r="D15" s="7"/>
      <c r="E15" s="7"/>
      <c r="F15" s="7" t="s">
        <v>223</v>
      </c>
      <c r="G15" s="7"/>
      <c r="H15" s="7" t="s">
        <v>265</v>
      </c>
      <c r="I15" s="7"/>
      <c r="J15" s="7"/>
      <c r="K15" s="7"/>
      <c r="L15" s="7"/>
      <c r="M15" s="7"/>
      <c r="N15" s="7"/>
      <c r="O15" s="7"/>
      <c r="P15" s="7"/>
      <c r="Q15" s="7"/>
      <c r="R15" s="7"/>
      <c r="S15" s="7"/>
      <c r="T15" s="7"/>
    </row>
    <row r="16" ht="18.95" customHeight="1" spans="1:20">
      <c r="A16" s="7"/>
      <c r="B16" s="7"/>
      <c r="C16" s="7"/>
      <c r="D16" s="7"/>
      <c r="E16" s="7"/>
      <c r="F16" s="7" t="s">
        <v>225</v>
      </c>
      <c r="G16" s="7"/>
      <c r="H16" s="7" t="s">
        <v>265</v>
      </c>
      <c r="I16" s="7"/>
      <c r="J16" s="7"/>
      <c r="K16" s="7"/>
      <c r="L16" s="7"/>
      <c r="M16" s="7"/>
      <c r="N16" s="7"/>
      <c r="O16" s="7"/>
      <c r="P16" s="7"/>
      <c r="Q16" s="7"/>
      <c r="R16" s="7"/>
      <c r="S16" s="7"/>
      <c r="T16" s="7"/>
    </row>
    <row r="17" ht="18.95" customHeight="1" spans="1:20">
      <c r="A17" s="7"/>
      <c r="B17" s="7"/>
      <c r="C17" s="7"/>
      <c r="D17" s="7" t="s">
        <v>227</v>
      </c>
      <c r="E17" s="7"/>
      <c r="F17" s="7" t="s">
        <v>264</v>
      </c>
      <c r="G17" s="7"/>
      <c r="H17" s="7" t="s">
        <v>265</v>
      </c>
      <c r="I17" s="7"/>
      <c r="J17" s="7"/>
      <c r="K17" s="7"/>
      <c r="L17" s="7"/>
      <c r="M17" s="7"/>
      <c r="N17" s="7"/>
      <c r="O17" s="7"/>
      <c r="P17" s="7"/>
      <c r="Q17" s="7"/>
      <c r="R17" s="7"/>
      <c r="S17" s="7"/>
      <c r="T17" s="7"/>
    </row>
    <row r="18" ht="18.95" customHeight="1" spans="1:20">
      <c r="A18" s="7"/>
      <c r="B18" s="7"/>
      <c r="C18" s="7"/>
      <c r="D18" s="7"/>
      <c r="E18" s="7"/>
      <c r="F18" s="7" t="s">
        <v>266</v>
      </c>
      <c r="G18" s="7"/>
      <c r="H18" s="7" t="s">
        <v>265</v>
      </c>
      <c r="I18" s="7"/>
      <c r="J18" s="7"/>
      <c r="K18" s="7"/>
      <c r="L18" s="7"/>
      <c r="M18" s="7"/>
      <c r="N18" s="7"/>
      <c r="O18" s="7"/>
      <c r="P18" s="7"/>
      <c r="Q18" s="7"/>
      <c r="R18" s="7"/>
      <c r="S18" s="7"/>
      <c r="T18" s="7"/>
    </row>
    <row r="19" ht="18.95" customHeight="1" spans="1:20">
      <c r="A19" s="7"/>
      <c r="B19" s="7"/>
      <c r="C19" s="7"/>
      <c r="D19" s="7"/>
      <c r="E19" s="7"/>
      <c r="F19" s="7" t="s">
        <v>267</v>
      </c>
      <c r="G19" s="7"/>
      <c r="H19" s="7" t="s">
        <v>265</v>
      </c>
      <c r="I19" s="7"/>
      <c r="J19" s="7"/>
      <c r="K19" s="7"/>
      <c r="L19" s="7"/>
      <c r="M19" s="7"/>
      <c r="N19" s="7"/>
      <c r="O19" s="7"/>
      <c r="P19" s="7"/>
      <c r="Q19" s="7"/>
      <c r="R19" s="7"/>
      <c r="S19" s="7"/>
      <c r="T19" s="7"/>
    </row>
    <row r="20" ht="18.95" customHeight="1" spans="1:20">
      <c r="A20" s="7"/>
      <c r="B20" s="7"/>
      <c r="C20" s="7"/>
      <c r="D20" s="7"/>
      <c r="E20" s="7"/>
      <c r="F20" s="7" t="s">
        <v>268</v>
      </c>
      <c r="G20" s="7"/>
      <c r="H20" s="7" t="s">
        <v>265</v>
      </c>
      <c r="I20" s="7"/>
      <c r="J20" s="7"/>
      <c r="K20" s="7"/>
      <c r="L20" s="7"/>
      <c r="M20" s="7"/>
      <c r="N20" s="7"/>
      <c r="O20" s="7"/>
      <c r="P20" s="7"/>
      <c r="Q20" s="7"/>
      <c r="R20" s="7"/>
      <c r="S20" s="7"/>
      <c r="T20" s="7"/>
    </row>
    <row r="21" ht="18.95" customHeight="1" spans="1:20">
      <c r="A21" s="7"/>
      <c r="B21" s="7"/>
      <c r="C21" s="7"/>
      <c r="D21" s="7" t="s">
        <v>269</v>
      </c>
      <c r="E21" s="7"/>
      <c r="F21" s="7" t="s">
        <v>270</v>
      </c>
      <c r="G21" s="7"/>
      <c r="H21" s="7"/>
      <c r="I21" s="7"/>
      <c r="J21" s="7"/>
      <c r="K21" s="7"/>
      <c r="L21" s="7"/>
      <c r="M21" s="7"/>
      <c r="N21" s="7"/>
      <c r="O21" s="7"/>
      <c r="P21" s="7"/>
      <c r="Q21" s="7"/>
      <c r="R21" s="7"/>
      <c r="S21" s="7"/>
      <c r="T21" s="7"/>
    </row>
    <row r="22" ht="11.1" customHeight="1" spans="1:20">
      <c r="A22" s="19"/>
      <c r="B22" s="19"/>
      <c r="C22" s="19"/>
      <c r="D22" s="19"/>
      <c r="E22" s="19"/>
      <c r="F22" s="19"/>
      <c r="G22" s="19"/>
      <c r="H22" s="26"/>
      <c r="I22" s="26"/>
      <c r="J22" s="27"/>
      <c r="K22" s="27"/>
      <c r="L22" s="27"/>
      <c r="M22" s="27"/>
      <c r="N22" s="27"/>
      <c r="O22" s="27"/>
      <c r="P22" s="27"/>
      <c r="Q22" s="27"/>
      <c r="R22" s="27"/>
      <c r="S22" s="27"/>
      <c r="T22" s="27"/>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scale="88"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H3" sqref="H3:T3"/>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13.75" style="1" customWidth="1"/>
    <col min="21" max="32" width="9" style="1"/>
    <col min="33" max="16384" width="8.875" style="1"/>
  </cols>
  <sheetData>
    <row r="1" ht="42" customHeight="1" spans="1:20">
      <c r="A1" s="2" t="s">
        <v>239</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8.95" customHeight="1" spans="1:20">
      <c r="A3" s="5" t="s">
        <v>240</v>
      </c>
      <c r="B3" s="5"/>
      <c r="C3" s="5"/>
      <c r="D3" s="5"/>
      <c r="E3" s="5"/>
      <c r="F3" s="5"/>
      <c r="G3" s="5"/>
      <c r="H3" s="6" t="s">
        <v>205</v>
      </c>
      <c r="I3" s="5"/>
      <c r="J3" s="5"/>
      <c r="K3" s="5"/>
      <c r="L3" s="5"/>
      <c r="M3" s="5"/>
      <c r="N3" s="5"/>
      <c r="O3" s="5"/>
      <c r="P3" s="5"/>
      <c r="Q3" s="5"/>
      <c r="R3" s="5"/>
      <c r="S3" s="5"/>
      <c r="T3" s="5"/>
    </row>
    <row r="4" ht="18.95" customHeight="1" spans="1:20">
      <c r="A4" s="5" t="s">
        <v>241</v>
      </c>
      <c r="B4" s="5"/>
      <c r="C4" s="5"/>
      <c r="D4" s="5"/>
      <c r="E4" s="5"/>
      <c r="F4" s="5"/>
      <c r="G4" s="5"/>
      <c r="H4" s="6"/>
      <c r="I4" s="5"/>
      <c r="J4" s="5" t="s">
        <v>243</v>
      </c>
      <c r="K4" s="5"/>
      <c r="L4" s="5"/>
      <c r="M4" s="5"/>
      <c r="N4" s="5"/>
      <c r="O4" s="5"/>
      <c r="P4" s="5"/>
      <c r="Q4" s="5"/>
      <c r="R4" s="5"/>
      <c r="S4" s="5"/>
      <c r="T4" s="5"/>
    </row>
    <row r="5" ht="18.95" customHeight="1" spans="1:20">
      <c r="A5" s="7" t="s">
        <v>244</v>
      </c>
      <c r="B5" s="7" t="s">
        <v>245</v>
      </c>
      <c r="C5" s="7"/>
      <c r="D5" s="7"/>
      <c r="E5" s="7"/>
      <c r="F5" s="7"/>
      <c r="G5" s="7"/>
      <c r="H5" s="7"/>
      <c r="I5" s="7"/>
      <c r="J5" s="7" t="s">
        <v>246</v>
      </c>
      <c r="K5" s="7"/>
      <c r="L5" s="7"/>
      <c r="M5" s="7"/>
      <c r="N5" s="7"/>
      <c r="O5" s="7"/>
      <c r="P5" s="7"/>
      <c r="Q5" s="7"/>
      <c r="R5" s="7"/>
      <c r="S5" s="7"/>
      <c r="T5" s="7"/>
    </row>
    <row r="6" ht="18.95" customHeight="1" spans="1:20">
      <c r="A6" s="7"/>
      <c r="B6" s="7" t="s">
        <v>248</v>
      </c>
      <c r="C6" s="7"/>
      <c r="D6" s="7"/>
      <c r="E6" s="7"/>
      <c r="F6" s="7"/>
      <c r="G6" s="7"/>
      <c r="H6" s="7"/>
      <c r="I6" s="7"/>
      <c r="J6" s="7" t="s">
        <v>249</v>
      </c>
      <c r="K6" s="7"/>
      <c r="L6" s="7"/>
      <c r="M6" s="7"/>
      <c r="N6" s="7"/>
      <c r="O6" s="7"/>
      <c r="P6" s="7"/>
      <c r="Q6" s="7"/>
      <c r="R6" s="7"/>
      <c r="S6" s="7"/>
      <c r="T6" s="7"/>
    </row>
    <row r="7" ht="30.95" customHeight="1" spans="1:20">
      <c r="A7" s="7"/>
      <c r="B7" s="7" t="s">
        <v>250</v>
      </c>
      <c r="C7" s="7"/>
      <c r="D7" s="7"/>
      <c r="E7" s="7"/>
      <c r="F7" s="7"/>
      <c r="G7" s="7"/>
      <c r="H7" s="7" t="s">
        <v>251</v>
      </c>
      <c r="I7" s="7"/>
      <c r="J7" s="7" t="s">
        <v>193</v>
      </c>
      <c r="K7" s="7"/>
      <c r="L7" s="7"/>
      <c r="M7" s="7"/>
      <c r="N7" s="7"/>
      <c r="O7" s="7"/>
      <c r="P7" s="7"/>
      <c r="Q7" s="7" t="s">
        <v>17</v>
      </c>
      <c r="R7" s="7"/>
      <c r="S7" s="7"/>
      <c r="T7" s="7"/>
    </row>
    <row r="8" ht="18.95" customHeight="1" spans="1:20">
      <c r="A8" s="7"/>
      <c r="B8" s="7" t="s">
        <v>252</v>
      </c>
      <c r="C8" s="7"/>
      <c r="D8" s="7"/>
      <c r="E8" s="7"/>
      <c r="F8" s="7"/>
      <c r="G8" s="7"/>
      <c r="H8" s="7" t="s">
        <v>88</v>
      </c>
      <c r="I8" s="7">
        <v>23</v>
      </c>
      <c r="J8" s="7" t="s">
        <v>253</v>
      </c>
      <c r="K8" s="7"/>
      <c r="L8" s="7"/>
      <c r="M8" s="7"/>
      <c r="N8" s="7"/>
      <c r="O8" s="7"/>
      <c r="P8" s="7"/>
      <c r="Q8" s="7" t="s">
        <v>254</v>
      </c>
      <c r="R8" s="7"/>
      <c r="S8" s="7"/>
      <c r="T8" s="7"/>
    </row>
    <row r="9" ht="30.95" customHeight="1" spans="1:20">
      <c r="A9" s="7"/>
      <c r="B9" s="7" t="s">
        <v>255</v>
      </c>
      <c r="C9" s="7"/>
      <c r="D9" s="7"/>
      <c r="E9" s="7"/>
      <c r="F9" s="7"/>
      <c r="G9" s="7"/>
      <c r="H9" s="16" t="s">
        <v>299</v>
      </c>
      <c r="I9" s="20"/>
      <c r="J9" s="20"/>
      <c r="K9" s="20"/>
      <c r="L9" s="20"/>
      <c r="M9" s="20"/>
      <c r="N9" s="20"/>
      <c r="O9" s="20"/>
      <c r="P9" s="20"/>
      <c r="Q9" s="20"/>
      <c r="R9" s="20"/>
      <c r="S9" s="20"/>
      <c r="T9" s="22"/>
    </row>
    <row r="10" ht="66" customHeight="1" spans="1:20">
      <c r="A10" s="7"/>
      <c r="B10" s="7" t="s">
        <v>257</v>
      </c>
      <c r="C10" s="7"/>
      <c r="D10" s="7"/>
      <c r="E10" s="7"/>
      <c r="F10" s="7"/>
      <c r="G10" s="7"/>
      <c r="H10" s="16" t="s">
        <v>300</v>
      </c>
      <c r="I10" s="20"/>
      <c r="J10" s="20"/>
      <c r="K10" s="20"/>
      <c r="L10" s="20"/>
      <c r="M10" s="20"/>
      <c r="N10" s="20"/>
      <c r="O10" s="20"/>
      <c r="P10" s="20"/>
      <c r="Q10" s="20"/>
      <c r="R10" s="20"/>
      <c r="S10" s="20"/>
      <c r="T10" s="22"/>
    </row>
    <row r="11" ht="18.95" customHeight="1" spans="1:20">
      <c r="A11" s="7" t="s">
        <v>259</v>
      </c>
      <c r="B11" s="7" t="s">
        <v>260</v>
      </c>
      <c r="C11" s="7"/>
      <c r="D11" s="7"/>
      <c r="E11" s="7"/>
      <c r="F11" s="7"/>
      <c r="G11" s="7"/>
      <c r="H11" s="7"/>
      <c r="I11" s="7"/>
      <c r="J11" s="7"/>
      <c r="K11" s="7"/>
      <c r="L11" s="7"/>
      <c r="M11" s="7"/>
      <c r="N11" s="7"/>
      <c r="O11" s="7"/>
      <c r="P11" s="7"/>
      <c r="Q11" s="7"/>
      <c r="R11" s="7"/>
      <c r="S11" s="7"/>
      <c r="T11" s="7"/>
    </row>
    <row r="12" ht="18.95"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ht="33" customHeight="1" spans="1:20">
      <c r="A13" s="7"/>
      <c r="B13" s="7"/>
      <c r="C13" s="7"/>
      <c r="D13" s="7" t="s">
        <v>218</v>
      </c>
      <c r="E13" s="7"/>
      <c r="F13" s="7" t="s">
        <v>219</v>
      </c>
      <c r="G13" s="7"/>
      <c r="H13" s="17" t="s">
        <v>301</v>
      </c>
      <c r="I13" s="17"/>
      <c r="J13" s="17"/>
      <c r="K13" s="17"/>
      <c r="L13" s="17"/>
      <c r="M13" s="17"/>
      <c r="N13" s="17"/>
      <c r="O13" s="17"/>
      <c r="P13" s="7" t="s">
        <v>302</v>
      </c>
      <c r="Q13" s="7"/>
      <c r="R13" s="7"/>
      <c r="S13" s="7"/>
      <c r="T13" s="7"/>
    </row>
    <row r="14" ht="26.1" customHeight="1" spans="1:20">
      <c r="A14" s="7"/>
      <c r="B14" s="7"/>
      <c r="C14" s="7"/>
      <c r="D14" s="7"/>
      <c r="E14" s="7"/>
      <c r="F14" s="7" t="s">
        <v>221</v>
      </c>
      <c r="G14" s="7"/>
      <c r="H14" s="8" t="s">
        <v>303</v>
      </c>
      <c r="I14" s="12"/>
      <c r="J14" s="12"/>
      <c r="K14" s="12"/>
      <c r="L14" s="12"/>
      <c r="M14" s="12"/>
      <c r="N14" s="12"/>
      <c r="O14" s="15"/>
      <c r="P14" s="21" t="s">
        <v>302</v>
      </c>
      <c r="Q14" s="23"/>
      <c r="R14" s="23"/>
      <c r="S14" s="23"/>
      <c r="T14" s="24"/>
    </row>
    <row r="15" ht="18.95" customHeight="1" spans="1:20">
      <c r="A15" s="7"/>
      <c r="B15" s="7"/>
      <c r="C15" s="7"/>
      <c r="D15" s="7"/>
      <c r="E15" s="7"/>
      <c r="F15" s="7" t="s">
        <v>223</v>
      </c>
      <c r="G15" s="7"/>
      <c r="H15" s="7" t="s">
        <v>304</v>
      </c>
      <c r="I15" s="7"/>
      <c r="J15" s="7"/>
      <c r="K15" s="7"/>
      <c r="L15" s="7"/>
      <c r="M15" s="7"/>
      <c r="N15" s="7"/>
      <c r="O15" s="7"/>
      <c r="P15" s="13">
        <v>1</v>
      </c>
      <c r="Q15" s="7"/>
      <c r="R15" s="7"/>
      <c r="S15" s="7"/>
      <c r="T15" s="7"/>
    </row>
    <row r="16" ht="18.95" customHeight="1" spans="1:20">
      <c r="A16" s="7"/>
      <c r="B16" s="7"/>
      <c r="C16" s="7"/>
      <c r="D16" s="7"/>
      <c r="E16" s="7"/>
      <c r="F16" s="7" t="s">
        <v>225</v>
      </c>
      <c r="G16" s="7"/>
      <c r="H16" s="7" t="s">
        <v>305</v>
      </c>
      <c r="I16" s="7"/>
      <c r="J16" s="7"/>
      <c r="K16" s="7"/>
      <c r="L16" s="7"/>
      <c r="M16" s="7"/>
      <c r="N16" s="7"/>
      <c r="O16" s="7"/>
      <c r="P16" s="13">
        <v>0.98</v>
      </c>
      <c r="Q16" s="7"/>
      <c r="R16" s="7"/>
      <c r="S16" s="7"/>
      <c r="T16" s="7"/>
    </row>
    <row r="17" ht="18.95" customHeight="1" spans="1:20">
      <c r="A17" s="7"/>
      <c r="B17" s="7"/>
      <c r="C17" s="7"/>
      <c r="D17" s="7" t="s">
        <v>227</v>
      </c>
      <c r="E17" s="7"/>
      <c r="F17" s="7" t="s">
        <v>264</v>
      </c>
      <c r="G17" s="7"/>
      <c r="H17" s="7" t="s">
        <v>306</v>
      </c>
      <c r="I17" s="7"/>
      <c r="J17" s="7"/>
      <c r="K17" s="7"/>
      <c r="L17" s="7"/>
      <c r="M17" s="7"/>
      <c r="N17" s="7"/>
      <c r="O17" s="7"/>
      <c r="P17" s="13">
        <v>0.98</v>
      </c>
      <c r="Q17" s="7"/>
      <c r="R17" s="7"/>
      <c r="S17" s="7"/>
      <c r="T17" s="7"/>
    </row>
    <row r="18" ht="32.1" customHeight="1" spans="1:20">
      <c r="A18" s="7"/>
      <c r="B18" s="7"/>
      <c r="C18" s="7"/>
      <c r="D18" s="7"/>
      <c r="E18" s="7"/>
      <c r="F18" s="7" t="s">
        <v>266</v>
      </c>
      <c r="G18" s="7"/>
      <c r="H18" s="11" t="s">
        <v>307</v>
      </c>
      <c r="I18" s="11"/>
      <c r="J18" s="11"/>
      <c r="K18" s="11"/>
      <c r="L18" s="11"/>
      <c r="M18" s="11"/>
      <c r="N18" s="11"/>
      <c r="O18" s="11"/>
      <c r="P18" s="13">
        <v>0.98</v>
      </c>
      <c r="Q18" s="7"/>
      <c r="R18" s="7"/>
      <c r="S18" s="7"/>
      <c r="T18" s="7"/>
    </row>
    <row r="19" ht="18.95" customHeight="1" spans="1:20">
      <c r="A19" s="7"/>
      <c r="B19" s="7"/>
      <c r="C19" s="7"/>
      <c r="D19" s="7"/>
      <c r="E19" s="7"/>
      <c r="F19" s="7" t="s">
        <v>267</v>
      </c>
      <c r="G19" s="7"/>
      <c r="H19" s="11" t="s">
        <v>308</v>
      </c>
      <c r="I19" s="11"/>
      <c r="J19" s="11"/>
      <c r="K19" s="11"/>
      <c r="L19" s="11"/>
      <c r="M19" s="11"/>
      <c r="N19" s="11"/>
      <c r="O19" s="11"/>
      <c r="P19" s="13">
        <v>0.98</v>
      </c>
      <c r="Q19" s="7"/>
      <c r="R19" s="7"/>
      <c r="S19" s="7"/>
      <c r="T19" s="7"/>
    </row>
    <row r="20" ht="18.95" customHeight="1" spans="1:20">
      <c r="A20" s="7"/>
      <c r="B20" s="7"/>
      <c r="C20" s="7"/>
      <c r="D20" s="7"/>
      <c r="E20" s="7"/>
      <c r="F20" s="7" t="s">
        <v>268</v>
      </c>
      <c r="G20" s="7"/>
      <c r="H20" s="11" t="s">
        <v>306</v>
      </c>
      <c r="I20" s="11"/>
      <c r="J20" s="11"/>
      <c r="K20" s="11"/>
      <c r="L20" s="11"/>
      <c r="M20" s="11"/>
      <c r="N20" s="11"/>
      <c r="O20" s="11"/>
      <c r="P20" s="13">
        <v>0.98</v>
      </c>
      <c r="Q20" s="7"/>
      <c r="R20" s="7"/>
      <c r="S20" s="7"/>
      <c r="T20" s="7"/>
    </row>
    <row r="21" ht="18.95" customHeight="1" spans="1:20">
      <c r="A21" s="7"/>
      <c r="B21" s="7"/>
      <c r="C21" s="7"/>
      <c r="D21" s="7" t="s">
        <v>269</v>
      </c>
      <c r="E21" s="7"/>
      <c r="F21" s="7" t="s">
        <v>270</v>
      </c>
      <c r="G21" s="7"/>
      <c r="H21" s="18" t="s">
        <v>309</v>
      </c>
      <c r="I21" s="11"/>
      <c r="J21" s="11"/>
      <c r="K21" s="11"/>
      <c r="L21" s="11"/>
      <c r="M21" s="11"/>
      <c r="N21" s="11"/>
      <c r="O21" s="11"/>
      <c r="P21" s="13">
        <v>1</v>
      </c>
      <c r="Q21" s="7"/>
      <c r="R21" s="7"/>
      <c r="S21" s="7"/>
      <c r="T21" s="7"/>
    </row>
    <row r="22" ht="11.1" customHeight="1" spans="1:7">
      <c r="A22" s="19"/>
      <c r="B22" s="19"/>
      <c r="C22" s="19"/>
      <c r="D22" s="19"/>
      <c r="E22" s="19"/>
      <c r="F22" s="19"/>
      <c r="G22" s="19"/>
    </row>
  </sheetData>
  <mergeCells count="68">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A5:A10"/>
    <mergeCell ref="A11:A21"/>
    <mergeCell ref="D17:E20"/>
    <mergeCell ref="B12:C21"/>
    <mergeCell ref="D13:E16"/>
  </mergeCells>
  <printOptions horizontalCentered="1"/>
  <pageMargins left="1.22013888888889" right="1.45625" top="1.0625" bottom="0.826388888888889" header="0.511805555555556" footer="0.511805555555556"/>
  <pageSetup paperSize="9" scale="88"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1"/>
  <sheetViews>
    <sheetView topLeftCell="A10" workbookViewId="0">
      <selection activeCell="H17" sqref="H17:O17"/>
    </sheetView>
  </sheetViews>
  <sheetFormatPr defaultColWidth="9" defaultRowHeight="14.25"/>
  <cols>
    <col min="1" max="1" width="8.25" customWidth="1"/>
    <col min="2" max="2" width="6.5" customWidth="1"/>
    <col min="3" max="3" width="0.75" hidden="1" customWidth="1"/>
    <col min="4" max="4" width="9.25" customWidth="1"/>
    <col min="5" max="5" width="1" customWidth="1"/>
    <col min="7" max="7" width="8.875" customWidth="1"/>
    <col min="9" max="9" width="5" customWidth="1"/>
    <col min="13" max="13" width="1.75" customWidth="1"/>
    <col min="14" max="14" width="2" customWidth="1"/>
    <col min="15" max="15" width="9" hidden="1" customWidth="1"/>
    <col min="16" max="16" width="4.125" customWidth="1"/>
    <col min="17" max="17" width="8.125" customWidth="1"/>
  </cols>
  <sheetData>
    <row r="1" ht="27" spans="1:20">
      <c r="A1" s="2" t="s">
        <v>239</v>
      </c>
      <c r="B1" s="2"/>
      <c r="C1" s="2"/>
      <c r="D1" s="2"/>
      <c r="E1" s="2"/>
      <c r="F1" s="2"/>
      <c r="G1" s="2"/>
      <c r="H1" s="2"/>
      <c r="I1" s="2"/>
      <c r="J1" s="2"/>
      <c r="K1" s="2"/>
      <c r="L1" s="2"/>
      <c r="M1" s="2"/>
      <c r="N1" s="2"/>
      <c r="O1" s="2"/>
      <c r="P1" s="2"/>
      <c r="Q1" s="2"/>
      <c r="R1" s="2"/>
      <c r="S1" s="2"/>
      <c r="T1" s="2"/>
    </row>
    <row r="2" spans="1:20">
      <c r="A2" s="3" t="s">
        <v>1</v>
      </c>
      <c r="B2" s="3"/>
      <c r="C2" s="3"/>
      <c r="D2" s="3"/>
      <c r="E2" s="3"/>
      <c r="F2" s="3"/>
      <c r="G2" s="3"/>
      <c r="H2" s="4"/>
      <c r="I2" s="4"/>
      <c r="J2" s="4"/>
      <c r="K2" s="4"/>
      <c r="L2" s="4"/>
      <c r="M2" s="4"/>
      <c r="N2" s="4"/>
      <c r="O2" s="4"/>
      <c r="P2" s="4"/>
      <c r="Q2" s="4"/>
      <c r="R2" s="4"/>
      <c r="S2" s="4"/>
      <c r="T2" s="14" t="s">
        <v>2</v>
      </c>
    </row>
    <row r="3" spans="1:20">
      <c r="A3" s="5" t="s">
        <v>240</v>
      </c>
      <c r="B3" s="5"/>
      <c r="C3" s="5"/>
      <c r="D3" s="5"/>
      <c r="E3" s="5"/>
      <c r="F3" s="5"/>
      <c r="G3" s="5"/>
      <c r="H3" s="6" t="s">
        <v>207</v>
      </c>
      <c r="I3" s="5"/>
      <c r="J3" s="5"/>
      <c r="K3" s="5"/>
      <c r="L3" s="5"/>
      <c r="M3" s="5"/>
      <c r="N3" s="5"/>
      <c r="O3" s="5"/>
      <c r="P3" s="5"/>
      <c r="Q3" s="5"/>
      <c r="R3" s="5"/>
      <c r="S3" s="5"/>
      <c r="T3" s="5"/>
    </row>
    <row r="4" spans="1:20">
      <c r="A4" s="5" t="s">
        <v>241</v>
      </c>
      <c r="B4" s="5"/>
      <c r="C4" s="5"/>
      <c r="D4" s="5"/>
      <c r="E4" s="5"/>
      <c r="F4" s="5"/>
      <c r="G4" s="5"/>
      <c r="H4" s="6" t="s">
        <v>310</v>
      </c>
      <c r="I4" s="5"/>
      <c r="J4" s="5" t="s">
        <v>243</v>
      </c>
      <c r="K4" s="5"/>
      <c r="L4" s="5"/>
      <c r="M4" s="5"/>
      <c r="N4" s="5" t="s">
        <v>242</v>
      </c>
      <c r="O4" s="5"/>
      <c r="P4" s="5"/>
      <c r="Q4" s="5"/>
      <c r="R4" s="5"/>
      <c r="S4" s="5"/>
      <c r="T4" s="5"/>
    </row>
    <row r="5" spans="1:20">
      <c r="A5" s="7" t="s">
        <v>244</v>
      </c>
      <c r="B5" s="7" t="s">
        <v>245</v>
      </c>
      <c r="C5" s="7"/>
      <c r="D5" s="7"/>
      <c r="E5" s="7"/>
      <c r="F5" s="7"/>
      <c r="G5" s="7"/>
      <c r="H5" s="7"/>
      <c r="I5" s="7"/>
      <c r="J5" s="7" t="s">
        <v>246</v>
      </c>
      <c r="K5" s="7"/>
      <c r="L5" s="7"/>
      <c r="M5" s="7"/>
      <c r="N5" s="7" t="s">
        <v>311</v>
      </c>
      <c r="O5" s="7"/>
      <c r="P5" s="7"/>
      <c r="Q5" s="7"/>
      <c r="R5" s="7"/>
      <c r="S5" s="7"/>
      <c r="T5" s="7"/>
    </row>
    <row r="6" spans="1:20">
      <c r="A6" s="7"/>
      <c r="B6" s="7" t="s">
        <v>248</v>
      </c>
      <c r="C6" s="7"/>
      <c r="D6" s="7"/>
      <c r="E6" s="7"/>
      <c r="F6" s="7"/>
      <c r="G6" s="7"/>
      <c r="H6" s="7"/>
      <c r="I6" s="7"/>
      <c r="J6" s="7" t="s">
        <v>249</v>
      </c>
      <c r="K6" s="7"/>
      <c r="L6" s="7"/>
      <c r="M6" s="7"/>
      <c r="N6" s="7" t="s">
        <v>312</v>
      </c>
      <c r="O6" s="7"/>
      <c r="P6" s="7"/>
      <c r="Q6" s="7"/>
      <c r="R6" s="7"/>
      <c r="S6" s="7"/>
      <c r="T6" s="7"/>
    </row>
    <row r="7" ht="40.5" spans="1:20">
      <c r="A7" s="7"/>
      <c r="B7" s="7" t="s">
        <v>250</v>
      </c>
      <c r="C7" s="7"/>
      <c r="D7" s="7"/>
      <c r="E7" s="7"/>
      <c r="F7" s="7"/>
      <c r="G7" s="7"/>
      <c r="H7" s="7" t="s">
        <v>251</v>
      </c>
      <c r="I7" s="7"/>
      <c r="J7" s="7" t="s">
        <v>193</v>
      </c>
      <c r="K7" s="7"/>
      <c r="L7" s="7"/>
      <c r="M7" s="7"/>
      <c r="N7" s="7"/>
      <c r="O7" s="7"/>
      <c r="P7" s="7"/>
      <c r="Q7" s="7" t="s">
        <v>17</v>
      </c>
      <c r="R7" s="7"/>
      <c r="S7" s="7"/>
      <c r="T7" s="7"/>
    </row>
    <row r="8" spans="1:20">
      <c r="A8" s="7"/>
      <c r="B8" s="7" t="s">
        <v>252</v>
      </c>
      <c r="C8" s="7"/>
      <c r="D8" s="7"/>
      <c r="E8" s="7"/>
      <c r="F8" s="7"/>
      <c r="G8" s="7"/>
      <c r="H8" s="7" t="s">
        <v>88</v>
      </c>
      <c r="I8" s="7">
        <v>24</v>
      </c>
      <c r="J8" s="7" t="s">
        <v>253</v>
      </c>
      <c r="K8" s="7"/>
      <c r="L8" s="7"/>
      <c r="M8" s="7"/>
      <c r="N8" s="7"/>
      <c r="O8" s="7"/>
      <c r="P8" s="7"/>
      <c r="Q8" s="7" t="s">
        <v>254</v>
      </c>
      <c r="R8" s="7"/>
      <c r="S8" s="7"/>
      <c r="T8" s="7"/>
    </row>
    <row r="9" s="1" customFormat="1" ht="36.95" customHeight="1" spans="1:20">
      <c r="A9" s="7"/>
      <c r="B9" s="7" t="s">
        <v>255</v>
      </c>
      <c r="C9" s="7"/>
      <c r="D9" s="7"/>
      <c r="E9" s="7"/>
      <c r="F9" s="7"/>
      <c r="G9" s="7"/>
      <c r="H9" s="8" t="s">
        <v>313</v>
      </c>
      <c r="I9" s="12"/>
      <c r="J9" s="12"/>
      <c r="K9" s="12"/>
      <c r="L9" s="12"/>
      <c r="M9" s="12"/>
      <c r="N9" s="12"/>
      <c r="O9" s="12"/>
      <c r="P9" s="12"/>
      <c r="Q9" s="12"/>
      <c r="R9" s="12"/>
      <c r="S9" s="12"/>
      <c r="T9" s="15"/>
    </row>
    <row r="10" s="1" customFormat="1" ht="36" customHeight="1" spans="1:20">
      <c r="A10" s="7"/>
      <c r="B10" s="7" t="s">
        <v>257</v>
      </c>
      <c r="C10" s="7"/>
      <c r="D10" s="7"/>
      <c r="E10" s="7"/>
      <c r="F10" s="7"/>
      <c r="G10" s="7"/>
      <c r="H10" s="9" t="s">
        <v>314</v>
      </c>
      <c r="I10" s="9"/>
      <c r="J10" s="9"/>
      <c r="K10" s="9"/>
      <c r="L10" s="9"/>
      <c r="M10" s="9"/>
      <c r="N10" s="9"/>
      <c r="O10" s="9"/>
      <c r="P10" s="9"/>
      <c r="Q10" s="9"/>
      <c r="R10" s="9"/>
      <c r="S10" s="9"/>
      <c r="T10" s="9"/>
    </row>
    <row r="11" s="1" customFormat="1" ht="51" customHeight="1" spans="1:20">
      <c r="A11" s="7" t="s">
        <v>259</v>
      </c>
      <c r="B11" s="7" t="s">
        <v>260</v>
      </c>
      <c r="C11" s="7"/>
      <c r="D11" s="7"/>
      <c r="E11" s="7"/>
      <c r="F11" s="7"/>
      <c r="G11" s="7"/>
      <c r="H11" s="8" t="s">
        <v>315</v>
      </c>
      <c r="I11" s="12"/>
      <c r="J11" s="12"/>
      <c r="K11" s="12"/>
      <c r="L11" s="12"/>
      <c r="M11" s="12"/>
      <c r="N11" s="12"/>
      <c r="O11" s="12"/>
      <c r="P11" s="12"/>
      <c r="Q11" s="12"/>
      <c r="R11" s="12"/>
      <c r="S11" s="12"/>
      <c r="T11" s="15"/>
    </row>
    <row r="12" s="1" customFormat="1" ht="24" customHeight="1" spans="1:20">
      <c r="A12" s="7"/>
      <c r="B12" s="7" t="s">
        <v>262</v>
      </c>
      <c r="C12" s="7"/>
      <c r="D12" s="7" t="s">
        <v>214</v>
      </c>
      <c r="E12" s="7"/>
      <c r="F12" s="7" t="s">
        <v>215</v>
      </c>
      <c r="G12" s="7"/>
      <c r="H12" s="7" t="s">
        <v>216</v>
      </c>
      <c r="I12" s="7"/>
      <c r="J12" s="7"/>
      <c r="K12" s="7"/>
      <c r="L12" s="7"/>
      <c r="M12" s="7"/>
      <c r="N12" s="7"/>
      <c r="O12" s="7"/>
      <c r="P12" s="7" t="s">
        <v>217</v>
      </c>
      <c r="Q12" s="7"/>
      <c r="R12" s="7"/>
      <c r="S12" s="7"/>
      <c r="T12" s="7"/>
    </row>
    <row r="13" s="1" customFormat="1" ht="24" customHeight="1" spans="1:20">
      <c r="A13" s="7"/>
      <c r="B13" s="7"/>
      <c r="C13" s="7"/>
      <c r="D13" s="7" t="s">
        <v>218</v>
      </c>
      <c r="E13" s="7"/>
      <c r="F13" s="7" t="s">
        <v>219</v>
      </c>
      <c r="G13" s="7"/>
      <c r="H13" s="7">
        <v>24</v>
      </c>
      <c r="I13" s="7"/>
      <c r="J13" s="7"/>
      <c r="K13" s="7"/>
      <c r="L13" s="7"/>
      <c r="M13" s="7"/>
      <c r="N13" s="7"/>
      <c r="O13" s="7"/>
      <c r="P13" s="13">
        <v>0.98</v>
      </c>
      <c r="Q13" s="7"/>
      <c r="R13" s="7"/>
      <c r="S13" s="7"/>
      <c r="T13" s="7"/>
    </row>
    <row r="14" s="1" customFormat="1" ht="72" customHeight="1" spans="1:20">
      <c r="A14" s="7"/>
      <c r="B14" s="7"/>
      <c r="C14" s="7"/>
      <c r="D14" s="7"/>
      <c r="E14" s="7"/>
      <c r="F14" s="7" t="s">
        <v>221</v>
      </c>
      <c r="G14" s="7"/>
      <c r="H14" s="10" t="s">
        <v>315</v>
      </c>
      <c r="I14" s="10"/>
      <c r="J14" s="10"/>
      <c r="K14" s="10"/>
      <c r="L14" s="10"/>
      <c r="M14" s="10"/>
      <c r="N14" s="10"/>
      <c r="O14" s="10"/>
      <c r="P14" s="13">
        <v>0.98</v>
      </c>
      <c r="Q14" s="7"/>
      <c r="R14" s="7"/>
      <c r="S14" s="7"/>
      <c r="T14" s="7"/>
    </row>
    <row r="15" s="1" customFormat="1" ht="24" customHeight="1" spans="1:20">
      <c r="A15" s="7"/>
      <c r="B15" s="7"/>
      <c r="C15" s="7"/>
      <c r="D15" s="7"/>
      <c r="E15" s="7"/>
      <c r="F15" s="7" t="s">
        <v>223</v>
      </c>
      <c r="G15" s="7"/>
      <c r="H15" s="7"/>
      <c r="I15" s="7"/>
      <c r="J15" s="7"/>
      <c r="K15" s="7"/>
      <c r="L15" s="7"/>
      <c r="M15" s="7"/>
      <c r="N15" s="7"/>
      <c r="O15" s="7"/>
      <c r="P15" s="13">
        <v>0.98</v>
      </c>
      <c r="Q15" s="7"/>
      <c r="R15" s="7"/>
      <c r="S15" s="7"/>
      <c r="T15" s="7"/>
    </row>
    <row r="16" s="1" customFormat="1" ht="24" customHeight="1" spans="1:20">
      <c r="A16" s="7"/>
      <c r="B16" s="7"/>
      <c r="C16" s="7"/>
      <c r="D16" s="7"/>
      <c r="E16" s="7"/>
      <c r="F16" s="7" t="s">
        <v>225</v>
      </c>
      <c r="G16" s="7"/>
      <c r="H16" s="7"/>
      <c r="I16" s="7"/>
      <c r="J16" s="7"/>
      <c r="K16" s="7"/>
      <c r="L16" s="7"/>
      <c r="M16" s="7"/>
      <c r="N16" s="7"/>
      <c r="O16" s="7"/>
      <c r="P16" s="13">
        <v>0.98</v>
      </c>
      <c r="Q16" s="7"/>
      <c r="R16" s="7"/>
      <c r="S16" s="7"/>
      <c r="T16" s="7"/>
    </row>
    <row r="17" s="1" customFormat="1" ht="45" customHeight="1" spans="1:20">
      <c r="A17" s="7"/>
      <c r="B17" s="7"/>
      <c r="C17" s="7"/>
      <c r="D17" s="7" t="s">
        <v>227</v>
      </c>
      <c r="E17" s="7"/>
      <c r="F17" s="7" t="s">
        <v>264</v>
      </c>
      <c r="G17" s="7"/>
      <c r="H17" s="11" t="s">
        <v>229</v>
      </c>
      <c r="I17" s="11"/>
      <c r="J17" s="11"/>
      <c r="K17" s="11"/>
      <c r="L17" s="11"/>
      <c r="M17" s="11"/>
      <c r="N17" s="11"/>
      <c r="O17" s="11"/>
      <c r="P17" s="13">
        <v>0.98</v>
      </c>
      <c r="Q17" s="7"/>
      <c r="R17" s="7"/>
      <c r="S17" s="7"/>
      <c r="T17" s="7"/>
    </row>
    <row r="18" s="1" customFormat="1" ht="24" customHeight="1" spans="1:20">
      <c r="A18" s="7"/>
      <c r="B18" s="7"/>
      <c r="C18" s="7"/>
      <c r="D18" s="7"/>
      <c r="E18" s="7"/>
      <c r="F18" s="7" t="s">
        <v>266</v>
      </c>
      <c r="G18" s="7"/>
      <c r="H18" s="11" t="s">
        <v>316</v>
      </c>
      <c r="I18" s="11"/>
      <c r="J18" s="11"/>
      <c r="K18" s="11"/>
      <c r="L18" s="11"/>
      <c r="M18" s="11"/>
      <c r="N18" s="11"/>
      <c r="O18" s="11"/>
      <c r="P18" s="13">
        <v>0.98</v>
      </c>
      <c r="Q18" s="7"/>
      <c r="R18" s="7"/>
      <c r="S18" s="7"/>
      <c r="T18" s="7"/>
    </row>
    <row r="19" s="1" customFormat="1" ht="24" customHeight="1" spans="1:20">
      <c r="A19" s="7"/>
      <c r="B19" s="7"/>
      <c r="C19" s="7"/>
      <c r="D19" s="7"/>
      <c r="E19" s="7"/>
      <c r="F19" s="7" t="s">
        <v>267</v>
      </c>
      <c r="G19" s="7"/>
      <c r="H19" s="7"/>
      <c r="I19" s="7"/>
      <c r="J19" s="7"/>
      <c r="K19" s="7"/>
      <c r="L19" s="7"/>
      <c r="M19" s="7"/>
      <c r="N19" s="7"/>
      <c r="O19" s="7"/>
      <c r="P19" s="7"/>
      <c r="Q19" s="7"/>
      <c r="R19" s="7"/>
      <c r="S19" s="7"/>
      <c r="T19" s="7"/>
    </row>
    <row r="20" s="1" customFormat="1" ht="24" customHeight="1" spans="1:20">
      <c r="A20" s="7"/>
      <c r="B20" s="7"/>
      <c r="C20" s="7"/>
      <c r="D20" s="7"/>
      <c r="E20" s="7"/>
      <c r="F20" s="7" t="s">
        <v>268</v>
      </c>
      <c r="G20" s="7"/>
      <c r="H20" s="7"/>
      <c r="I20" s="7"/>
      <c r="J20" s="7"/>
      <c r="K20" s="7"/>
      <c r="L20" s="7"/>
      <c r="M20" s="7"/>
      <c r="N20" s="7"/>
      <c r="O20" s="7"/>
      <c r="P20" s="7"/>
      <c r="Q20" s="7"/>
      <c r="R20" s="7"/>
      <c r="S20" s="7"/>
      <c r="T20" s="7"/>
    </row>
    <row r="21" s="1" customFormat="1" ht="24" customHeight="1" spans="1:20">
      <c r="A21" s="7"/>
      <c r="B21" s="7"/>
      <c r="C21" s="7"/>
      <c r="D21" s="7" t="s">
        <v>269</v>
      </c>
      <c r="E21" s="7"/>
      <c r="F21" s="7" t="s">
        <v>270</v>
      </c>
      <c r="G21" s="7"/>
      <c r="H21" s="7"/>
      <c r="I21" s="7"/>
      <c r="J21" s="7"/>
      <c r="K21" s="7"/>
      <c r="L21" s="7"/>
      <c r="M21" s="7"/>
      <c r="N21" s="7"/>
      <c r="O21" s="7"/>
      <c r="P21" s="7"/>
      <c r="Q21" s="7"/>
      <c r="R21" s="7"/>
      <c r="S21" s="7"/>
      <c r="T21" s="7"/>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55" right="0.432638888888889" top="0.668055555555556" bottom="0.511805555555556" header="0.5" footer="0.354166666666667"/>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4"/>
  <sheetViews>
    <sheetView showGridLines="0" showZeros="0" workbookViewId="0">
      <selection activeCell="H10" sqref="H10"/>
    </sheetView>
  </sheetViews>
  <sheetFormatPr defaultColWidth="6.875" defaultRowHeight="11.25"/>
  <cols>
    <col min="1" max="1" width="4.125" style="262" customWidth="1"/>
    <col min="2" max="2" width="4.375" style="262" customWidth="1"/>
    <col min="3" max="3" width="4.5" style="262" customWidth="1"/>
    <col min="4" max="4" width="20.625" style="262" customWidth="1"/>
    <col min="5" max="5" width="7.625" style="262" customWidth="1"/>
    <col min="6" max="6" width="8.125" style="262" customWidth="1"/>
    <col min="7" max="7" width="7.75" style="262" customWidth="1"/>
    <col min="8" max="8" width="7.875" style="262" customWidth="1"/>
    <col min="9" max="9" width="3.875" style="262" customWidth="1"/>
    <col min="10" max="10" width="7.625" style="262" customWidth="1"/>
    <col min="11" max="11" width="4.25" style="262" customWidth="1"/>
    <col min="12" max="12" width="6.75" style="262" customWidth="1"/>
    <col min="13" max="13" width="8" style="262" customWidth="1"/>
    <col min="14" max="14" width="6.5" style="262" customWidth="1"/>
    <col min="15" max="15" width="4.125" style="262" customWidth="1"/>
    <col min="16" max="16" width="7.25" style="262" customWidth="1"/>
    <col min="17" max="17" width="5.875" style="262" customWidth="1"/>
    <col min="18" max="18" width="6" style="262" customWidth="1"/>
    <col min="19" max="19" width="6.375" style="262" customWidth="1"/>
    <col min="20" max="20" width="6" style="262" customWidth="1"/>
    <col min="21" max="21" width="6.875" style="262" customWidth="1"/>
    <col min="22" max="22" width="7.75" style="262" customWidth="1"/>
    <col min="23" max="251" width="6.875" style="262" customWidth="1"/>
    <col min="252" max="16384" width="6.875" style="262"/>
  </cols>
  <sheetData>
    <row r="1" ht="42" customHeight="1" spans="1:22">
      <c r="A1" s="263" t="s">
        <v>41</v>
      </c>
      <c r="B1" s="263"/>
      <c r="C1" s="263"/>
      <c r="D1" s="263"/>
      <c r="E1" s="263"/>
      <c r="F1" s="263"/>
      <c r="G1" s="263"/>
      <c r="H1" s="263"/>
      <c r="I1" s="263"/>
      <c r="J1" s="263"/>
      <c r="K1" s="263"/>
      <c r="L1" s="263"/>
      <c r="M1" s="263"/>
      <c r="N1" s="263"/>
      <c r="O1" s="263"/>
      <c r="P1" s="263"/>
      <c r="Q1" s="263"/>
      <c r="R1" s="263"/>
      <c r="S1" s="263"/>
      <c r="T1" s="263"/>
      <c r="U1" s="263"/>
      <c r="V1" s="263"/>
    </row>
    <row r="2" ht="15" customHeight="1" spans="1:22">
      <c r="A2" s="264" t="s">
        <v>1</v>
      </c>
      <c r="B2" s="264"/>
      <c r="C2" s="264"/>
      <c r="D2" s="264"/>
      <c r="E2" s="265"/>
      <c r="F2" s="265"/>
      <c r="G2" s="265"/>
      <c r="H2" s="265"/>
      <c r="I2" s="265"/>
      <c r="J2" s="265"/>
      <c r="K2" s="265"/>
      <c r="L2" s="265"/>
      <c r="M2" s="265"/>
      <c r="N2" s="265"/>
      <c r="O2" s="265"/>
      <c r="P2" s="265"/>
      <c r="V2" s="283" t="s">
        <v>2</v>
      </c>
    </row>
    <row r="3" ht="20.1" customHeight="1" spans="1:22">
      <c r="A3" s="178" t="s">
        <v>42</v>
      </c>
      <c r="B3" s="178"/>
      <c r="C3" s="178"/>
      <c r="D3" s="266" t="s">
        <v>43</v>
      </c>
      <c r="E3" s="267" t="s">
        <v>44</v>
      </c>
      <c r="F3" s="268" t="s">
        <v>45</v>
      </c>
      <c r="G3" s="269"/>
      <c r="H3" s="269"/>
      <c r="I3" s="269"/>
      <c r="J3" s="269"/>
      <c r="K3" s="269"/>
      <c r="L3" s="269"/>
      <c r="M3" s="269"/>
      <c r="N3" s="269"/>
      <c r="O3" s="269"/>
      <c r="P3" s="269"/>
      <c r="Q3" s="281"/>
      <c r="R3" s="281"/>
      <c r="S3" s="267" t="s">
        <v>46</v>
      </c>
      <c r="T3" s="267"/>
      <c r="U3" s="282" t="s">
        <v>47</v>
      </c>
      <c r="V3" s="282" t="s">
        <v>17</v>
      </c>
    </row>
    <row r="4" ht="20.1" customHeight="1" spans="1:22">
      <c r="A4" s="178"/>
      <c r="B4" s="178"/>
      <c r="C4" s="178"/>
      <c r="D4" s="266"/>
      <c r="E4" s="267"/>
      <c r="F4" s="267" t="s">
        <v>8</v>
      </c>
      <c r="G4" s="270" t="s">
        <v>48</v>
      </c>
      <c r="H4" s="271"/>
      <c r="I4" s="280"/>
      <c r="J4" s="270" t="s">
        <v>49</v>
      </c>
      <c r="K4" s="269"/>
      <c r="L4" s="269"/>
      <c r="M4" s="269"/>
      <c r="N4" s="269"/>
      <c r="O4" s="281"/>
      <c r="P4" s="267" t="s">
        <v>50</v>
      </c>
      <c r="Q4" s="267" t="s">
        <v>51</v>
      </c>
      <c r="R4" s="284" t="s">
        <v>52</v>
      </c>
      <c r="S4" s="267" t="s">
        <v>53</v>
      </c>
      <c r="T4" s="267" t="s">
        <v>54</v>
      </c>
      <c r="U4" s="267"/>
      <c r="V4" s="267"/>
    </row>
    <row r="5" ht="20.1" customHeight="1" spans="1:22">
      <c r="A5" s="272" t="s">
        <v>55</v>
      </c>
      <c r="B5" s="272" t="s">
        <v>56</v>
      </c>
      <c r="C5" s="272" t="s">
        <v>57</v>
      </c>
      <c r="D5" s="266"/>
      <c r="E5" s="267"/>
      <c r="F5" s="267"/>
      <c r="G5" s="273" t="s">
        <v>58</v>
      </c>
      <c r="H5" s="273" t="s">
        <v>59</v>
      </c>
      <c r="I5" s="273" t="s">
        <v>60</v>
      </c>
      <c r="J5" s="282" t="s">
        <v>61</v>
      </c>
      <c r="K5" s="267" t="s">
        <v>62</v>
      </c>
      <c r="L5" s="267" t="s">
        <v>63</v>
      </c>
      <c r="M5" s="267" t="s">
        <v>64</v>
      </c>
      <c r="N5" s="267" t="s">
        <v>65</v>
      </c>
      <c r="O5" s="282" t="s">
        <v>66</v>
      </c>
      <c r="P5" s="267"/>
      <c r="Q5" s="267"/>
      <c r="R5" s="285"/>
      <c r="S5" s="267"/>
      <c r="T5" s="267"/>
      <c r="U5" s="267"/>
      <c r="V5" s="267"/>
    </row>
    <row r="6" ht="30" customHeight="1" spans="1:22">
      <c r="A6" s="272"/>
      <c r="B6" s="272"/>
      <c r="C6" s="272"/>
      <c r="D6" s="266"/>
      <c r="E6" s="267"/>
      <c r="F6" s="267"/>
      <c r="G6" s="274"/>
      <c r="H6" s="275"/>
      <c r="I6" s="275"/>
      <c r="J6" s="282"/>
      <c r="K6" s="267"/>
      <c r="L6" s="267"/>
      <c r="M6" s="267"/>
      <c r="N6" s="267"/>
      <c r="O6" s="282"/>
      <c r="P6" s="267"/>
      <c r="Q6" s="267"/>
      <c r="R6" s="274"/>
      <c r="S6" s="267"/>
      <c r="T6" s="267"/>
      <c r="U6" s="267"/>
      <c r="V6" s="267"/>
    </row>
    <row r="7" ht="20.1" customHeight="1" spans="1:22">
      <c r="A7" s="178" t="s">
        <v>67</v>
      </c>
      <c r="B7" s="178" t="s">
        <v>67</v>
      </c>
      <c r="C7" s="178" t="s">
        <v>67</v>
      </c>
      <c r="D7" s="276" t="s">
        <v>67</v>
      </c>
      <c r="E7" s="276">
        <v>1</v>
      </c>
      <c r="F7" s="276">
        <f t="shared" ref="F7:V7" si="0">E7+1</f>
        <v>2</v>
      </c>
      <c r="G7" s="276">
        <f t="shared" si="0"/>
        <v>3</v>
      </c>
      <c r="H7" s="276">
        <f t="shared" si="0"/>
        <v>4</v>
      </c>
      <c r="I7" s="276">
        <f t="shared" si="0"/>
        <v>5</v>
      </c>
      <c r="J7" s="276">
        <f t="shared" si="0"/>
        <v>6</v>
      </c>
      <c r="K7" s="276">
        <f t="shared" si="0"/>
        <v>7</v>
      </c>
      <c r="L7" s="276">
        <f t="shared" si="0"/>
        <v>8</v>
      </c>
      <c r="M7" s="276">
        <f t="shared" si="0"/>
        <v>9</v>
      </c>
      <c r="N7" s="276">
        <f t="shared" si="0"/>
        <v>10</v>
      </c>
      <c r="O7" s="276">
        <f t="shared" si="0"/>
        <v>11</v>
      </c>
      <c r="P7" s="276">
        <f t="shared" si="0"/>
        <v>12</v>
      </c>
      <c r="Q7" s="276">
        <f t="shared" si="0"/>
        <v>13</v>
      </c>
      <c r="R7" s="276">
        <f t="shared" si="0"/>
        <v>14</v>
      </c>
      <c r="S7" s="276">
        <f t="shared" si="0"/>
        <v>15</v>
      </c>
      <c r="T7" s="276">
        <f t="shared" si="0"/>
        <v>16</v>
      </c>
      <c r="U7" s="276">
        <f t="shared" si="0"/>
        <v>17</v>
      </c>
      <c r="V7" s="276">
        <f t="shared" si="0"/>
        <v>18</v>
      </c>
    </row>
    <row r="8" ht="20.1" customHeight="1" spans="1:22">
      <c r="A8" s="178"/>
      <c r="B8" s="178"/>
      <c r="C8" s="178"/>
      <c r="D8" s="178" t="s">
        <v>68</v>
      </c>
      <c r="E8" s="277"/>
      <c r="F8" s="185"/>
      <c r="G8" s="278"/>
      <c r="H8" s="278"/>
      <c r="I8" s="278"/>
      <c r="J8" s="278"/>
      <c r="K8" s="185"/>
      <c r="L8" s="185"/>
      <c r="M8" s="185"/>
      <c r="N8" s="185"/>
      <c r="O8" s="185"/>
      <c r="P8" s="185"/>
      <c r="Q8" s="185"/>
      <c r="R8" s="185"/>
      <c r="S8" s="185"/>
      <c r="T8" s="185"/>
      <c r="U8" s="185"/>
      <c r="V8" s="278"/>
    </row>
    <row r="9" ht="20.1" customHeight="1" spans="1:22">
      <c r="A9" s="178"/>
      <c r="B9" s="178"/>
      <c r="C9" s="178"/>
      <c r="D9" s="178" t="s">
        <v>8</v>
      </c>
      <c r="E9" s="277">
        <f>F9+P9</f>
        <v>1959.12</v>
      </c>
      <c r="F9" s="185">
        <f>G9+J9</f>
        <v>985.02</v>
      </c>
      <c r="G9" s="278">
        <f>H9</f>
        <v>166.32</v>
      </c>
      <c r="H9" s="185">
        <f>SUM(H10:H18)</f>
        <v>166.32</v>
      </c>
      <c r="I9" s="278"/>
      <c r="J9" s="278">
        <f>SUM(M9)</f>
        <v>818.7</v>
      </c>
      <c r="K9" s="185"/>
      <c r="L9" s="185"/>
      <c r="M9" s="185">
        <f>SUM(M10:M18)</f>
        <v>818.7</v>
      </c>
      <c r="N9" s="185">
        <f t="shared" ref="N9:U9" si="1">SUM(N10:N18)</f>
        <v>0</v>
      </c>
      <c r="O9" s="185">
        <f t="shared" si="1"/>
        <v>0</v>
      </c>
      <c r="P9" s="185">
        <v>974.1</v>
      </c>
      <c r="Q9" s="185">
        <f t="shared" si="1"/>
        <v>0</v>
      </c>
      <c r="R9" s="185">
        <f t="shared" si="1"/>
        <v>0</v>
      </c>
      <c r="S9" s="185">
        <f t="shared" si="1"/>
        <v>0</v>
      </c>
      <c r="T9" s="185">
        <f t="shared" si="1"/>
        <v>0</v>
      </c>
      <c r="U9" s="185">
        <f t="shared" si="1"/>
        <v>0</v>
      </c>
      <c r="V9" s="277"/>
    </row>
    <row r="10" ht="20.1" customHeight="1" spans="1:22">
      <c r="A10" s="180" t="s">
        <v>69</v>
      </c>
      <c r="B10" s="180" t="s">
        <v>70</v>
      </c>
      <c r="C10" s="180" t="s">
        <v>70</v>
      </c>
      <c r="D10" s="181" t="s">
        <v>71</v>
      </c>
      <c r="E10" s="277">
        <f t="shared" ref="E10:E18" si="2">F10</f>
        <v>47.85</v>
      </c>
      <c r="F10" s="185">
        <f t="shared" ref="F10:F18" si="3">G10+J10</f>
        <v>47.85</v>
      </c>
      <c r="G10" s="278">
        <f>0.5+1.15+7.56+6.68+5.09+26.87</f>
        <v>47.85</v>
      </c>
      <c r="H10" s="278">
        <f>0.5+1.15+7.56+6.68+5.09+26.87</f>
        <v>47.85</v>
      </c>
      <c r="I10" s="278"/>
      <c r="J10" s="278">
        <f t="shared" ref="J10:J18" si="4">SUM(M10+V10)</f>
        <v>0</v>
      </c>
      <c r="K10" s="185"/>
      <c r="L10" s="185"/>
      <c r="M10" s="185"/>
      <c r="N10" s="185"/>
      <c r="O10" s="185"/>
      <c r="P10" s="185">
        <f>V10</f>
        <v>0</v>
      </c>
      <c r="Q10" s="185"/>
      <c r="R10" s="185"/>
      <c r="S10" s="185"/>
      <c r="T10" s="185"/>
      <c r="U10" s="185"/>
      <c r="V10" s="278"/>
    </row>
    <row r="11" ht="20.1" customHeight="1" spans="1:22">
      <c r="A11" s="180">
        <v>220</v>
      </c>
      <c r="B11" s="180" t="s">
        <v>70</v>
      </c>
      <c r="C11" s="180" t="s">
        <v>72</v>
      </c>
      <c r="D11" s="181" t="s">
        <v>73</v>
      </c>
      <c r="E11" s="277">
        <f t="shared" si="2"/>
        <v>520.79</v>
      </c>
      <c r="F11" s="185">
        <f t="shared" si="3"/>
        <v>520.79</v>
      </c>
      <c r="G11" s="278"/>
      <c r="H11" s="278"/>
      <c r="I11" s="278"/>
      <c r="J11" s="278">
        <f t="shared" si="4"/>
        <v>520.79</v>
      </c>
      <c r="K11" s="185"/>
      <c r="L11" s="185"/>
      <c r="M11" s="185">
        <f>4.5+2.25+24+433.81+47.23+9</f>
        <v>520.79</v>
      </c>
      <c r="N11" s="185"/>
      <c r="O11" s="185"/>
      <c r="P11" s="185">
        <f>V11</f>
        <v>0</v>
      </c>
      <c r="Q11" s="185"/>
      <c r="R11" s="185"/>
      <c r="S11" s="185"/>
      <c r="T11" s="185"/>
      <c r="U11" s="185"/>
      <c r="V11" s="278"/>
    </row>
    <row r="12" ht="20.1" customHeight="1" spans="1:22">
      <c r="A12" s="180">
        <v>220</v>
      </c>
      <c r="B12" s="180" t="s">
        <v>70</v>
      </c>
      <c r="C12" s="180">
        <v>11</v>
      </c>
      <c r="D12" s="181" t="s">
        <v>74</v>
      </c>
      <c r="E12" s="277">
        <f t="shared" si="2"/>
        <v>1.8</v>
      </c>
      <c r="F12" s="185">
        <f t="shared" si="3"/>
        <v>1.8</v>
      </c>
      <c r="G12" s="278"/>
      <c r="H12" s="278"/>
      <c r="I12" s="278"/>
      <c r="J12" s="278">
        <f t="shared" si="4"/>
        <v>1.8</v>
      </c>
      <c r="K12" s="185"/>
      <c r="L12" s="185"/>
      <c r="M12" s="185">
        <f>1.8</f>
        <v>1.8</v>
      </c>
      <c r="N12" s="185"/>
      <c r="O12" s="185"/>
      <c r="P12" s="185">
        <f>V12</f>
        <v>0</v>
      </c>
      <c r="Q12" s="185"/>
      <c r="R12" s="185"/>
      <c r="S12" s="185"/>
      <c r="T12" s="185"/>
      <c r="U12" s="185"/>
      <c r="V12" s="278"/>
    </row>
    <row r="13" ht="20.1" customHeight="1" spans="1:22">
      <c r="A13" s="180">
        <v>220</v>
      </c>
      <c r="B13" s="180" t="s">
        <v>70</v>
      </c>
      <c r="C13" s="180" t="s">
        <v>75</v>
      </c>
      <c r="D13" s="181" t="s">
        <v>76</v>
      </c>
      <c r="E13" s="277">
        <f t="shared" si="2"/>
        <v>1148.01</v>
      </c>
      <c r="F13" s="185">
        <f t="shared" si="3"/>
        <v>1148.01</v>
      </c>
      <c r="G13" s="278"/>
      <c r="H13" s="278"/>
      <c r="I13" s="278"/>
      <c r="J13" s="278">
        <f>SUM(M13+P13)</f>
        <v>1148.01</v>
      </c>
      <c r="K13" s="185"/>
      <c r="L13" s="185"/>
      <c r="M13" s="185">
        <f>2+5+8.1+2.7+1.8+1.8+93.87+6.13+38.41+6+8.1</f>
        <v>173.91</v>
      </c>
      <c r="N13" s="185"/>
      <c r="O13" s="185"/>
      <c r="P13" s="185">
        <v>974.1</v>
      </c>
      <c r="Q13" s="185"/>
      <c r="R13" s="185"/>
      <c r="S13" s="185"/>
      <c r="T13" s="185"/>
      <c r="U13" s="185"/>
      <c r="V13" s="278"/>
    </row>
    <row r="14" ht="20.1" customHeight="1" spans="1:22">
      <c r="A14" s="180">
        <v>220</v>
      </c>
      <c r="B14" s="180" t="s">
        <v>70</v>
      </c>
      <c r="C14" s="180" t="s">
        <v>77</v>
      </c>
      <c r="D14" s="181" t="s">
        <v>78</v>
      </c>
      <c r="E14" s="277">
        <f t="shared" si="2"/>
        <v>15.6</v>
      </c>
      <c r="F14" s="185">
        <f t="shared" si="3"/>
        <v>15.6</v>
      </c>
      <c r="G14" s="278"/>
      <c r="H14" s="278"/>
      <c r="I14" s="278"/>
      <c r="J14" s="278">
        <f t="shared" si="4"/>
        <v>15.6</v>
      </c>
      <c r="K14" s="185"/>
      <c r="L14" s="185"/>
      <c r="M14" s="185">
        <f>0.9+14.7</f>
        <v>15.6</v>
      </c>
      <c r="N14" s="185"/>
      <c r="O14" s="185"/>
      <c r="P14" s="185"/>
      <c r="Q14" s="185"/>
      <c r="R14" s="185"/>
      <c r="S14" s="185"/>
      <c r="T14" s="185"/>
      <c r="U14" s="185"/>
      <c r="V14" s="278"/>
    </row>
    <row r="15" ht="20.1" customHeight="1" spans="1:22">
      <c r="A15" s="180">
        <v>220</v>
      </c>
      <c r="B15" s="180" t="s">
        <v>70</v>
      </c>
      <c r="C15" s="180">
        <v>14</v>
      </c>
      <c r="D15" s="181" t="s">
        <v>79</v>
      </c>
      <c r="E15" s="277">
        <f t="shared" si="2"/>
        <v>3.6</v>
      </c>
      <c r="F15" s="185">
        <f t="shared" si="3"/>
        <v>3.6</v>
      </c>
      <c r="G15" s="278"/>
      <c r="H15" s="278"/>
      <c r="I15" s="278"/>
      <c r="J15" s="278">
        <f t="shared" si="4"/>
        <v>3.6</v>
      </c>
      <c r="K15" s="185"/>
      <c r="L15" s="185"/>
      <c r="M15" s="185">
        <f>3.6</f>
        <v>3.6</v>
      </c>
      <c r="N15" s="185"/>
      <c r="O15" s="185"/>
      <c r="P15" s="185"/>
      <c r="Q15" s="185"/>
      <c r="R15" s="185"/>
      <c r="S15" s="185"/>
      <c r="T15" s="185"/>
      <c r="U15" s="185"/>
      <c r="V15" s="278"/>
    </row>
    <row r="16" ht="20.1" customHeight="1" spans="1:22">
      <c r="A16" s="180" t="s">
        <v>69</v>
      </c>
      <c r="B16" s="180" t="s">
        <v>70</v>
      </c>
      <c r="C16" s="180" t="s">
        <v>80</v>
      </c>
      <c r="D16" s="181" t="s">
        <v>81</v>
      </c>
      <c r="E16" s="277">
        <f t="shared" si="2"/>
        <v>118.47</v>
      </c>
      <c r="F16" s="185">
        <f t="shared" si="3"/>
        <v>118.47</v>
      </c>
      <c r="G16" s="278">
        <v>118.47</v>
      </c>
      <c r="H16" s="278">
        <v>118.47</v>
      </c>
      <c r="I16" s="278"/>
      <c r="J16" s="278">
        <f t="shared" si="4"/>
        <v>0</v>
      </c>
      <c r="K16" s="185"/>
      <c r="L16" s="185"/>
      <c r="M16" s="185"/>
      <c r="N16" s="185"/>
      <c r="O16" s="185"/>
      <c r="P16" s="185"/>
      <c r="Q16" s="185"/>
      <c r="R16" s="185"/>
      <c r="S16" s="185"/>
      <c r="T16" s="185"/>
      <c r="U16" s="185"/>
      <c r="V16" s="278"/>
    </row>
    <row r="17" ht="20.1" customHeight="1" spans="1:22">
      <c r="A17" s="180" t="s">
        <v>69</v>
      </c>
      <c r="B17" s="180" t="s">
        <v>70</v>
      </c>
      <c r="C17" s="180" t="s">
        <v>82</v>
      </c>
      <c r="D17" s="181" t="s">
        <v>83</v>
      </c>
      <c r="E17" s="277">
        <f t="shared" si="2"/>
        <v>80</v>
      </c>
      <c r="F17" s="185">
        <f t="shared" si="3"/>
        <v>80</v>
      </c>
      <c r="G17" s="278"/>
      <c r="H17" s="278"/>
      <c r="I17" s="278"/>
      <c r="J17" s="278">
        <f t="shared" si="4"/>
        <v>80</v>
      </c>
      <c r="K17" s="185"/>
      <c r="L17" s="185"/>
      <c r="M17" s="185">
        <v>80</v>
      </c>
      <c r="N17" s="185"/>
      <c r="O17" s="185"/>
      <c r="P17" s="185"/>
      <c r="Q17" s="185"/>
      <c r="R17" s="185"/>
      <c r="S17" s="185"/>
      <c r="T17" s="185"/>
      <c r="U17" s="185"/>
      <c r="V17" s="278"/>
    </row>
    <row r="18" ht="20.1" customHeight="1" spans="1:22">
      <c r="A18" s="180" t="s">
        <v>69</v>
      </c>
      <c r="B18" s="180" t="s">
        <v>70</v>
      </c>
      <c r="C18" s="180" t="s">
        <v>84</v>
      </c>
      <c r="D18" s="183" t="s">
        <v>85</v>
      </c>
      <c r="E18" s="277">
        <f t="shared" si="2"/>
        <v>23</v>
      </c>
      <c r="F18" s="277">
        <f t="shared" si="3"/>
        <v>23</v>
      </c>
      <c r="G18" s="279"/>
      <c r="H18" s="279"/>
      <c r="I18" s="279"/>
      <c r="J18" s="277">
        <f t="shared" si="4"/>
        <v>23</v>
      </c>
      <c r="K18" s="186"/>
      <c r="L18" s="186"/>
      <c r="M18" s="186">
        <v>23</v>
      </c>
      <c r="N18" s="186"/>
      <c r="O18" s="186"/>
      <c r="P18" s="186"/>
      <c r="Q18" s="186"/>
      <c r="R18" s="186"/>
      <c r="S18" s="186"/>
      <c r="T18" s="186"/>
      <c r="U18" s="186"/>
      <c r="V18" s="279"/>
    </row>
    <row r="19" ht="14.25" customHeight="1"/>
    <row r="20" ht="9.75" customHeight="1"/>
    <row r="21" ht="9.75" customHeight="1"/>
    <row r="22" ht="9.75" customHeight="1"/>
    <row r="23" ht="9.75" customHeight="1"/>
    <row r="24" ht="9.75" customHeight="1"/>
    <row r="25" ht="9.75" customHeight="1"/>
    <row r="26" ht="9.75" customHeight="1"/>
    <row r="27" ht="9.75" customHeight="1"/>
    <row r="28" ht="9.75" customHeight="1"/>
    <row r="29" ht="9.75" customHeight="1"/>
    <row r="30" ht="9.75" customHeight="1"/>
    <row r="31" ht="9.75" customHeight="1"/>
    <row r="32" ht="9.75" customHeight="1"/>
    <row r="33" ht="12.75" customHeight="1"/>
    <row r="34"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747916666666667" right="1.02291666666667" top="1.0625" bottom="1.0625" header="0.5" footer="0.5"/>
  <pageSetup paperSize="9" scale="7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showGridLines="0" showZeros="0" workbookViewId="0">
      <selection activeCell="D17" sqref="D17"/>
    </sheetView>
  </sheetViews>
  <sheetFormatPr defaultColWidth="7" defaultRowHeight="11.25"/>
  <cols>
    <col min="1" max="1" width="4.625" style="112" customWidth="1"/>
    <col min="2" max="3" width="4.125" style="112" customWidth="1"/>
    <col min="4" max="4" width="21.875" style="112" customWidth="1"/>
    <col min="5" max="5" width="10.875" style="112" customWidth="1"/>
    <col min="6" max="6" width="10.375" style="112" customWidth="1"/>
    <col min="7" max="7" width="9.125" style="112" customWidth="1"/>
    <col min="8" max="8" width="9" style="112" customWidth="1"/>
    <col min="9" max="9" width="9.625" style="112" customWidth="1"/>
    <col min="10" max="10" width="9.375" style="112" customWidth="1"/>
    <col min="11" max="11" width="10.125" style="112" customWidth="1"/>
    <col min="12" max="12" width="10" style="112" customWidth="1"/>
    <col min="13" max="16384" width="7" style="112"/>
  </cols>
  <sheetData>
    <row r="1" ht="42" customHeight="1" spans="1:12">
      <c r="A1" s="113" t="s">
        <v>86</v>
      </c>
      <c r="B1" s="113"/>
      <c r="C1" s="113"/>
      <c r="D1" s="113"/>
      <c r="E1" s="113"/>
      <c r="F1" s="113"/>
      <c r="G1" s="113"/>
      <c r="H1" s="113"/>
      <c r="I1" s="113"/>
      <c r="J1" s="113"/>
      <c r="K1" s="113"/>
      <c r="L1" s="113"/>
    </row>
    <row r="2" ht="15" customHeight="1" spans="1:12">
      <c r="A2" s="114" t="s">
        <v>1</v>
      </c>
      <c r="B2" s="114"/>
      <c r="C2" s="114"/>
      <c r="D2" s="114"/>
      <c r="E2" s="115"/>
      <c r="F2" s="115"/>
      <c r="G2" s="116"/>
      <c r="H2" s="116"/>
      <c r="I2" s="116"/>
      <c r="J2" s="116"/>
      <c r="K2" s="116"/>
      <c r="L2" s="134" t="s">
        <v>2</v>
      </c>
    </row>
    <row r="3" s="110" customFormat="1" ht="16.5" customHeight="1" spans="1:12">
      <c r="A3" s="117" t="s">
        <v>87</v>
      </c>
      <c r="B3" s="118"/>
      <c r="C3" s="119"/>
      <c r="D3" s="120" t="s">
        <v>43</v>
      </c>
      <c r="E3" s="121" t="s">
        <v>44</v>
      </c>
      <c r="F3" s="122" t="s">
        <v>88</v>
      </c>
      <c r="G3" s="122"/>
      <c r="H3" s="122"/>
      <c r="I3" s="122"/>
      <c r="J3" s="122"/>
      <c r="K3" s="122"/>
      <c r="L3" s="122"/>
    </row>
    <row r="4" s="110" customFormat="1" ht="14.25" customHeight="1" spans="1:12">
      <c r="A4" s="123" t="s">
        <v>55</v>
      </c>
      <c r="B4" s="124" t="s">
        <v>56</v>
      </c>
      <c r="C4" s="124" t="s">
        <v>57</v>
      </c>
      <c r="D4" s="125"/>
      <c r="E4" s="121"/>
      <c r="F4" s="121" t="s">
        <v>8</v>
      </c>
      <c r="G4" s="126" t="s">
        <v>89</v>
      </c>
      <c r="H4" s="126"/>
      <c r="I4" s="126"/>
      <c r="J4" s="135" t="s">
        <v>90</v>
      </c>
      <c r="K4" s="136"/>
      <c r="L4" s="137"/>
    </row>
    <row r="5" s="110" customFormat="1" ht="28.5" customHeight="1" spans="1:12">
      <c r="A5" s="123"/>
      <c r="B5" s="124"/>
      <c r="C5" s="124"/>
      <c r="D5" s="127"/>
      <c r="E5" s="121"/>
      <c r="F5" s="121"/>
      <c r="G5" s="121" t="s">
        <v>18</v>
      </c>
      <c r="H5" s="121" t="s">
        <v>91</v>
      </c>
      <c r="I5" s="121" t="s">
        <v>92</v>
      </c>
      <c r="J5" s="121" t="s">
        <v>18</v>
      </c>
      <c r="K5" s="121" t="s">
        <v>93</v>
      </c>
      <c r="L5" s="121" t="s">
        <v>94</v>
      </c>
    </row>
    <row r="6" s="110" customFormat="1" ht="20.1" customHeight="1" spans="1:12">
      <c r="A6" s="128" t="s">
        <v>67</v>
      </c>
      <c r="B6" s="124" t="s">
        <v>67</v>
      </c>
      <c r="C6" s="124" t="s">
        <v>67</v>
      </c>
      <c r="D6" s="124" t="s">
        <v>67</v>
      </c>
      <c r="E6" s="122">
        <v>1</v>
      </c>
      <c r="F6" s="122">
        <v>2</v>
      </c>
      <c r="G6" s="122">
        <v>3</v>
      </c>
      <c r="H6" s="122">
        <v>4</v>
      </c>
      <c r="I6" s="122">
        <v>5</v>
      </c>
      <c r="J6" s="122">
        <v>6</v>
      </c>
      <c r="K6" s="122">
        <v>7</v>
      </c>
      <c r="L6" s="122">
        <v>8</v>
      </c>
    </row>
    <row r="7" s="110" customFormat="1" ht="20.1" customHeight="1" spans="1:12">
      <c r="A7" s="178"/>
      <c r="B7" s="178"/>
      <c r="C7" s="178"/>
      <c r="D7" s="178" t="s">
        <v>68</v>
      </c>
      <c r="E7" s="179">
        <f>F7</f>
        <v>1959.12</v>
      </c>
      <c r="F7" s="179">
        <f>G7+J7</f>
        <v>1959.12</v>
      </c>
      <c r="G7" s="179">
        <f>SUM(H7:I7)</f>
        <v>47.85</v>
      </c>
      <c r="H7" s="179">
        <f>SUM(H9:H17)</f>
        <v>20.98</v>
      </c>
      <c r="I7" s="179">
        <f>SUM(I9:I17)</f>
        <v>26.87</v>
      </c>
      <c r="J7" s="179">
        <f>SUM(K7:L7)</f>
        <v>1911.27</v>
      </c>
      <c r="K7" s="179">
        <f>SUM(K9:K17)</f>
        <v>36.65</v>
      </c>
      <c r="L7" s="179">
        <f>SUM(L9:L17)</f>
        <v>1874.62</v>
      </c>
    </row>
    <row r="8" s="110" customFormat="1" ht="20.1" customHeight="1" spans="1:12">
      <c r="A8" s="178"/>
      <c r="B8" s="178"/>
      <c r="C8" s="178"/>
      <c r="D8" s="178" t="s">
        <v>8</v>
      </c>
      <c r="E8" s="179">
        <f t="shared" ref="E8:E17" si="0">F8</f>
        <v>0</v>
      </c>
      <c r="F8" s="179">
        <f t="shared" ref="F8:F17" si="1">G8+J8</f>
        <v>0</v>
      </c>
      <c r="G8" s="179">
        <f>SUM(H8:I8)</f>
        <v>0</v>
      </c>
      <c r="H8" s="179"/>
      <c r="I8" s="179"/>
      <c r="J8" s="179">
        <f t="shared" ref="J8:J17" si="2">SUM(K8:L8)</f>
        <v>0</v>
      </c>
      <c r="K8" s="179"/>
      <c r="L8" s="179"/>
    </row>
    <row r="9" s="110" customFormat="1" ht="20.1" customHeight="1" spans="1:12">
      <c r="A9" s="180" t="s">
        <v>69</v>
      </c>
      <c r="B9" s="180" t="s">
        <v>70</v>
      </c>
      <c r="C9" s="180" t="s">
        <v>70</v>
      </c>
      <c r="D9" s="181" t="s">
        <v>71</v>
      </c>
      <c r="E9" s="182">
        <f t="shared" si="0"/>
        <v>47.85</v>
      </c>
      <c r="F9" s="182">
        <f t="shared" si="1"/>
        <v>47.85</v>
      </c>
      <c r="G9" s="179">
        <f>SUM(H9:I9)</f>
        <v>47.85</v>
      </c>
      <c r="H9" s="179">
        <f>0.5+1.15+7.56+6.68+5.09</f>
        <v>20.98</v>
      </c>
      <c r="I9" s="179">
        <v>26.87</v>
      </c>
      <c r="J9" s="179">
        <f t="shared" si="2"/>
        <v>0</v>
      </c>
      <c r="K9" s="179"/>
      <c r="L9" s="179"/>
    </row>
    <row r="10" s="110" customFormat="1" ht="20.1" customHeight="1" spans="1:12">
      <c r="A10" s="180">
        <v>220</v>
      </c>
      <c r="B10" s="180" t="s">
        <v>70</v>
      </c>
      <c r="C10" s="180" t="s">
        <v>72</v>
      </c>
      <c r="D10" s="181" t="s">
        <v>73</v>
      </c>
      <c r="E10" s="182">
        <f t="shared" si="0"/>
        <v>518.54</v>
      </c>
      <c r="F10" s="182">
        <f t="shared" si="1"/>
        <v>518.54</v>
      </c>
      <c r="G10" s="179"/>
      <c r="H10" s="179"/>
      <c r="I10" s="179"/>
      <c r="J10" s="182">
        <f t="shared" si="2"/>
        <v>518.54</v>
      </c>
      <c r="K10" s="185">
        <f>9</f>
        <v>9</v>
      </c>
      <c r="L10" s="182">
        <f>4.5+24+433.81+47.23</f>
        <v>509.54</v>
      </c>
    </row>
    <row r="11" s="110" customFormat="1" ht="20.1" customHeight="1" spans="1:12">
      <c r="A11" s="180">
        <v>220</v>
      </c>
      <c r="B11" s="180" t="s">
        <v>70</v>
      </c>
      <c r="C11" s="180">
        <v>11</v>
      </c>
      <c r="D11" s="181" t="s">
        <v>74</v>
      </c>
      <c r="E11" s="182">
        <f t="shared" si="0"/>
        <v>1.8</v>
      </c>
      <c r="F11" s="182">
        <f t="shared" si="1"/>
        <v>1.8</v>
      </c>
      <c r="G11" s="179"/>
      <c r="H11" s="179"/>
      <c r="I11" s="179"/>
      <c r="J11" s="182">
        <f t="shared" si="2"/>
        <v>1.8</v>
      </c>
      <c r="K11" s="185">
        <f>1.8</f>
        <v>1.8</v>
      </c>
      <c r="L11" s="182"/>
    </row>
    <row r="12" s="110" customFormat="1" ht="20.1" customHeight="1" spans="1:12">
      <c r="A12" s="180">
        <v>220</v>
      </c>
      <c r="B12" s="180" t="s">
        <v>70</v>
      </c>
      <c r="C12" s="180" t="s">
        <v>75</v>
      </c>
      <c r="D12" s="181" t="s">
        <v>76</v>
      </c>
      <c r="E12" s="182">
        <f t="shared" si="0"/>
        <v>1148.01</v>
      </c>
      <c r="F12" s="182">
        <f t="shared" si="1"/>
        <v>1148.01</v>
      </c>
      <c r="G12" s="179"/>
      <c r="H12" s="179"/>
      <c r="I12" s="179"/>
      <c r="J12" s="182">
        <f t="shared" si="2"/>
        <v>1148.01</v>
      </c>
      <c r="K12" s="185">
        <f>2+8.1+1.8+8.1</f>
        <v>20</v>
      </c>
      <c r="L12" s="182">
        <f>5+2.7+1.8+93.87+6.13+38.41+6+974.1</f>
        <v>1128.01</v>
      </c>
    </row>
    <row r="13" s="110" customFormat="1" ht="20.1" customHeight="1" spans="1:12">
      <c r="A13" s="180">
        <v>220</v>
      </c>
      <c r="B13" s="180" t="s">
        <v>70</v>
      </c>
      <c r="C13" s="180" t="s">
        <v>77</v>
      </c>
      <c r="D13" s="181" t="s">
        <v>78</v>
      </c>
      <c r="E13" s="182">
        <f t="shared" si="0"/>
        <v>17.85</v>
      </c>
      <c r="F13" s="182">
        <f t="shared" si="1"/>
        <v>17.85</v>
      </c>
      <c r="G13" s="179"/>
      <c r="H13" s="179"/>
      <c r="I13" s="179"/>
      <c r="J13" s="182">
        <f t="shared" si="2"/>
        <v>17.85</v>
      </c>
      <c r="K13" s="185">
        <f>2.25</f>
        <v>2.25</v>
      </c>
      <c r="L13" s="182">
        <f>0.9+14.7</f>
        <v>15.6</v>
      </c>
    </row>
    <row r="14" s="110" customFormat="1" ht="20.1" customHeight="1" spans="1:12">
      <c r="A14" s="180">
        <v>220</v>
      </c>
      <c r="B14" s="180" t="s">
        <v>70</v>
      </c>
      <c r="C14" s="180">
        <v>14</v>
      </c>
      <c r="D14" s="181" t="s">
        <v>79</v>
      </c>
      <c r="E14" s="182">
        <f t="shared" si="0"/>
        <v>3.6</v>
      </c>
      <c r="F14" s="182">
        <f t="shared" si="1"/>
        <v>3.6</v>
      </c>
      <c r="G14" s="179"/>
      <c r="H14" s="179"/>
      <c r="I14" s="179"/>
      <c r="J14" s="182">
        <f t="shared" si="2"/>
        <v>3.6</v>
      </c>
      <c r="K14" s="185">
        <f>3.6</f>
        <v>3.6</v>
      </c>
      <c r="L14" s="182"/>
    </row>
    <row r="15" s="110" customFormat="1" ht="20.1" customHeight="1" spans="1:12">
      <c r="A15" s="180" t="s">
        <v>69</v>
      </c>
      <c r="B15" s="180" t="s">
        <v>70</v>
      </c>
      <c r="C15" s="180" t="s">
        <v>80</v>
      </c>
      <c r="D15" s="181" t="s">
        <v>81</v>
      </c>
      <c r="E15" s="182">
        <f t="shared" si="0"/>
        <v>118.47</v>
      </c>
      <c r="F15" s="182">
        <f t="shared" si="1"/>
        <v>118.47</v>
      </c>
      <c r="G15" s="179"/>
      <c r="H15" s="179"/>
      <c r="I15" s="179"/>
      <c r="J15" s="182">
        <f t="shared" si="2"/>
        <v>118.47</v>
      </c>
      <c r="K15" s="185"/>
      <c r="L15" s="182">
        <f>118.47</f>
        <v>118.47</v>
      </c>
    </row>
    <row r="16" s="110" customFormat="1" ht="20.1" customHeight="1" spans="1:12">
      <c r="A16" s="180" t="s">
        <v>69</v>
      </c>
      <c r="B16" s="180" t="s">
        <v>70</v>
      </c>
      <c r="C16" s="180" t="s">
        <v>82</v>
      </c>
      <c r="D16" s="181" t="s">
        <v>83</v>
      </c>
      <c r="E16" s="182">
        <f t="shared" si="0"/>
        <v>80</v>
      </c>
      <c r="F16" s="182">
        <f t="shared" si="1"/>
        <v>80</v>
      </c>
      <c r="G16" s="179"/>
      <c r="H16" s="179"/>
      <c r="I16" s="179"/>
      <c r="J16" s="182">
        <f t="shared" si="2"/>
        <v>80</v>
      </c>
      <c r="K16" s="185"/>
      <c r="L16" s="182">
        <f>80</f>
        <v>80</v>
      </c>
    </row>
    <row r="17" s="110" customFormat="1" ht="20.1" customHeight="1" spans="1:12">
      <c r="A17" s="180" t="s">
        <v>69</v>
      </c>
      <c r="B17" s="180" t="s">
        <v>70</v>
      </c>
      <c r="C17" s="180" t="s">
        <v>84</v>
      </c>
      <c r="D17" s="183" t="s">
        <v>85</v>
      </c>
      <c r="E17" s="182">
        <f t="shared" si="0"/>
        <v>23</v>
      </c>
      <c r="F17" s="182">
        <f t="shared" si="1"/>
        <v>23</v>
      </c>
      <c r="G17" s="184"/>
      <c r="H17" s="184"/>
      <c r="I17" s="184"/>
      <c r="J17" s="182">
        <f t="shared" si="2"/>
        <v>23</v>
      </c>
      <c r="K17" s="186"/>
      <c r="L17" s="187">
        <v>23</v>
      </c>
    </row>
    <row r="18" s="111" customFormat="1" ht="14.25" spans="1:12">
      <c r="A18" s="133"/>
      <c r="B18" s="133"/>
      <c r="C18" s="133"/>
      <c r="D18" s="133"/>
      <c r="E18" s="133"/>
      <c r="F18" s="133"/>
      <c r="G18" s="133"/>
      <c r="H18" s="133"/>
      <c r="I18" s="133"/>
      <c r="J18" s="133"/>
      <c r="K18" s="133"/>
      <c r="L18" s="133"/>
    </row>
    <row r="19" s="111" customFormat="1" ht="14.25" spans="1:12">
      <c r="A19" s="112"/>
      <c r="B19" s="133"/>
      <c r="C19" s="133"/>
      <c r="D19" s="133"/>
      <c r="E19" s="133"/>
      <c r="F19" s="133"/>
      <c r="G19" s="133"/>
      <c r="H19" s="133"/>
      <c r="I19" s="133"/>
      <c r="J19" s="133"/>
      <c r="K19" s="133"/>
      <c r="L19" s="133"/>
    </row>
    <row r="20" s="111" customFormat="1" ht="14.25" spans="1:12">
      <c r="A20" s="133"/>
      <c r="B20" s="133"/>
      <c r="C20" s="133"/>
      <c r="D20" s="133"/>
      <c r="E20" s="133"/>
      <c r="F20" s="133"/>
      <c r="G20" s="133"/>
      <c r="H20" s="133"/>
      <c r="I20" s="133"/>
      <c r="J20" s="133"/>
      <c r="K20" s="133"/>
      <c r="L20" s="133"/>
    </row>
    <row r="21" s="111" customFormat="1" ht="14.25" spans="1:12">
      <c r="A21" s="133"/>
      <c r="B21" s="133"/>
      <c r="C21" s="133"/>
      <c r="D21" s="133"/>
      <c r="E21" s="133"/>
      <c r="F21" s="133"/>
      <c r="G21" s="133"/>
      <c r="H21" s="133"/>
      <c r="I21" s="133"/>
      <c r="J21" s="133"/>
      <c r="K21" s="133"/>
      <c r="L21" s="133"/>
    </row>
    <row r="22" s="111" customFormat="1" ht="14.25" spans="1:12">
      <c r="A22" s="133"/>
      <c r="B22" s="133"/>
      <c r="C22" s="133"/>
      <c r="D22" s="133"/>
      <c r="E22" s="133"/>
      <c r="F22" s="133"/>
      <c r="G22" s="133"/>
      <c r="H22" s="133"/>
      <c r="I22" s="133"/>
      <c r="J22" s="133"/>
      <c r="K22" s="133"/>
      <c r="L22" s="133"/>
    </row>
    <row r="23" s="111" customFormat="1" ht="14.25"/>
    <row r="24" s="111" customFormat="1" ht="14.25"/>
    <row r="25" s="111" customFormat="1" ht="14.25"/>
    <row r="26" s="111" customFormat="1" ht="14.25"/>
    <row r="27" s="111" customFormat="1" ht="14.25"/>
    <row r="28" s="111" customFormat="1" ht="14.25"/>
    <row r="29" s="111" customFormat="1" ht="14.25"/>
    <row r="30" s="111" customFormat="1" ht="14.25"/>
    <row r="31" s="111" customFormat="1" ht="14.25"/>
    <row r="32" s="111" customFormat="1" ht="14.25"/>
    <row r="33" s="111" customFormat="1" ht="14.25"/>
    <row r="34" s="111" customFormat="1" ht="14.25"/>
    <row r="35" s="111" customFormat="1" ht="14.25"/>
    <row r="36" s="111" customFormat="1" ht="14.25"/>
    <row r="37" s="111" customFormat="1" ht="14.25"/>
    <row r="38" s="111" customFormat="1" ht="14.25"/>
    <row r="39" s="111" customFormat="1" ht="14.25"/>
    <row r="40" s="111" customFormat="1" ht="14.25"/>
    <row r="41" s="111"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0.984027777777778" right="0.984027777777778" top="1.0625" bottom="1.0625" header="0.511805555555556" footer="0.511805555555556"/>
  <pageSetup paperSize="9" scale="9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2"/>
  <sheetViews>
    <sheetView showGridLines="0" showZeros="0" workbookViewId="0">
      <pane ySplit="6" topLeftCell="A22" activePane="bottomLeft" state="frozen"/>
      <selection/>
      <selection pane="bottomLeft" activeCell="C8" sqref="C8:C10"/>
    </sheetView>
  </sheetViews>
  <sheetFormatPr defaultColWidth="8.875" defaultRowHeight="11.25"/>
  <cols>
    <col min="1" max="1" width="4.75" style="191" customWidth="1"/>
    <col min="2" max="2" width="13.25" style="191" customWidth="1"/>
    <col min="3" max="3" width="12.125" style="192" customWidth="1"/>
    <col min="4" max="4" width="21.25" style="192" customWidth="1"/>
    <col min="5" max="5" width="9" style="192" customWidth="1"/>
    <col min="6" max="6" width="8.75" style="192" customWidth="1"/>
    <col min="7" max="7" width="5.625" style="192" customWidth="1"/>
    <col min="8" max="8" width="9" style="192" customWidth="1"/>
    <col min="9" max="9" width="13.125" style="192" customWidth="1"/>
    <col min="10" max="10" width="6.25" style="192" customWidth="1"/>
    <col min="11" max="11" width="7.75" style="192" customWidth="1"/>
    <col min="12" max="12" width="7.25" style="192" customWidth="1"/>
    <col min="13" max="13" width="17.5" style="192" customWidth="1"/>
    <col min="14" max="32" width="9" style="192"/>
    <col min="33" max="16384" width="8.875" style="192"/>
  </cols>
  <sheetData>
    <row r="1" ht="42" customHeight="1" spans="1:21">
      <c r="A1" s="193" t="s">
        <v>95</v>
      </c>
      <c r="B1" s="193"/>
      <c r="C1" s="193"/>
      <c r="D1" s="193"/>
      <c r="E1" s="193"/>
      <c r="F1" s="193"/>
      <c r="G1" s="193"/>
      <c r="H1" s="193"/>
      <c r="I1" s="193"/>
      <c r="J1" s="193"/>
      <c r="K1" s="193"/>
      <c r="L1" s="193"/>
      <c r="M1" s="193"/>
      <c r="N1" s="247"/>
      <c r="O1" s="247"/>
      <c r="P1" s="247"/>
      <c r="Q1" s="247"/>
      <c r="R1" s="247"/>
      <c r="S1" s="247"/>
      <c r="T1" s="247"/>
      <c r="U1" s="247"/>
    </row>
    <row r="2" s="188" customFormat="1" ht="15" customHeight="1" spans="1:21">
      <c r="A2" s="194" t="s">
        <v>1</v>
      </c>
      <c r="B2" s="194"/>
      <c r="C2" s="194"/>
      <c r="D2" s="195"/>
      <c r="E2" s="195"/>
      <c r="F2" s="195"/>
      <c r="G2" s="195"/>
      <c r="H2" s="196"/>
      <c r="I2" s="196"/>
      <c r="J2" s="248"/>
      <c r="K2" s="248"/>
      <c r="L2" s="249" t="s">
        <v>2</v>
      </c>
      <c r="M2" s="249"/>
      <c r="N2" s="248"/>
      <c r="O2" s="248"/>
      <c r="P2" s="248"/>
      <c r="Q2" s="248"/>
      <c r="R2" s="248"/>
      <c r="S2" s="248"/>
      <c r="T2" s="248"/>
      <c r="U2" s="248"/>
    </row>
    <row r="3" s="189" customFormat="1" ht="23.1" customHeight="1" spans="1:13">
      <c r="A3" s="197" t="s">
        <v>96</v>
      </c>
      <c r="B3" s="198"/>
      <c r="C3" s="199"/>
      <c r="D3" s="200" t="s">
        <v>97</v>
      </c>
      <c r="E3" s="200"/>
      <c r="F3" s="200"/>
      <c r="G3" s="200"/>
      <c r="H3" s="200"/>
      <c r="I3" s="200"/>
      <c r="J3" s="200"/>
      <c r="K3" s="200"/>
      <c r="L3" s="200"/>
      <c r="M3" s="250"/>
    </row>
    <row r="4" s="189" customFormat="1" ht="23.1" customHeight="1" spans="1:13">
      <c r="A4" s="201" t="s">
        <v>98</v>
      </c>
      <c r="B4" s="202"/>
      <c r="C4" s="203" t="s">
        <v>99</v>
      </c>
      <c r="D4" s="203" t="s">
        <v>100</v>
      </c>
      <c r="E4" s="204" t="s">
        <v>8</v>
      </c>
      <c r="F4" s="205" t="s">
        <v>9</v>
      </c>
      <c r="G4" s="206"/>
      <c r="H4" s="207" t="s">
        <v>10</v>
      </c>
      <c r="I4" s="207"/>
      <c r="J4" s="207"/>
      <c r="K4" s="207"/>
      <c r="L4" s="207"/>
      <c r="M4" s="251"/>
    </row>
    <row r="5" s="189" customFormat="1" ht="23.1" customHeight="1" spans="1:13">
      <c r="A5" s="208"/>
      <c r="B5" s="209"/>
      <c r="C5" s="210"/>
      <c r="D5" s="203"/>
      <c r="E5" s="204"/>
      <c r="F5" s="211" t="s">
        <v>11</v>
      </c>
      <c r="G5" s="211" t="s">
        <v>101</v>
      </c>
      <c r="H5" s="212" t="s">
        <v>13</v>
      </c>
      <c r="I5" s="252"/>
      <c r="J5" s="253" t="s">
        <v>102</v>
      </c>
      <c r="K5" s="254" t="s">
        <v>15</v>
      </c>
      <c r="L5" s="254" t="s">
        <v>16</v>
      </c>
      <c r="M5" s="255" t="s">
        <v>17</v>
      </c>
    </row>
    <row r="6" s="189" customFormat="1" ht="17.1" customHeight="1" spans="1:21">
      <c r="A6" s="213"/>
      <c r="B6" s="214"/>
      <c r="C6" s="210"/>
      <c r="D6" s="203"/>
      <c r="E6" s="204"/>
      <c r="F6" s="215"/>
      <c r="G6" s="215"/>
      <c r="H6" s="216" t="s">
        <v>18</v>
      </c>
      <c r="I6" s="256" t="s">
        <v>19</v>
      </c>
      <c r="J6" s="253"/>
      <c r="K6" s="257"/>
      <c r="L6" s="257"/>
      <c r="M6" s="255"/>
      <c r="N6" s="247"/>
      <c r="O6" s="247"/>
      <c r="P6" s="247"/>
      <c r="Q6" s="247"/>
      <c r="R6" s="247"/>
      <c r="S6" s="247"/>
      <c r="T6" s="247"/>
      <c r="U6" s="247"/>
    </row>
    <row r="7" s="190" customFormat="1" ht="20.1" customHeight="1" spans="1:21">
      <c r="A7" s="217" t="s">
        <v>20</v>
      </c>
      <c r="B7" s="218"/>
      <c r="C7" s="219">
        <f>SUM(C8:C10)</f>
        <v>1959.12</v>
      </c>
      <c r="D7" s="220" t="s">
        <v>103</v>
      </c>
      <c r="E7" s="221"/>
      <c r="F7" s="221"/>
      <c r="G7" s="221"/>
      <c r="H7" s="221"/>
      <c r="I7" s="221"/>
      <c r="J7" s="221"/>
      <c r="K7" s="221"/>
      <c r="L7" s="221"/>
      <c r="M7" s="258"/>
      <c r="N7" s="259"/>
      <c r="O7" s="259"/>
      <c r="P7" s="259"/>
      <c r="Q7" s="259"/>
      <c r="R7" s="259"/>
      <c r="S7" s="259"/>
      <c r="T7" s="259"/>
      <c r="U7" s="259"/>
    </row>
    <row r="8" s="190" customFormat="1" ht="20.1" customHeight="1" spans="1:21">
      <c r="A8" s="217" t="s">
        <v>22</v>
      </c>
      <c r="B8" s="218"/>
      <c r="C8" s="222">
        <v>166.32</v>
      </c>
      <c r="D8" s="223" t="s">
        <v>104</v>
      </c>
      <c r="E8" s="221"/>
      <c r="F8" s="221"/>
      <c r="G8" s="221"/>
      <c r="H8" s="221"/>
      <c r="I8" s="260"/>
      <c r="J8" s="260"/>
      <c r="K8" s="260"/>
      <c r="L8" s="260"/>
      <c r="M8" s="258"/>
      <c r="N8" s="259"/>
      <c r="O8" s="259"/>
      <c r="P8" s="259"/>
      <c r="Q8" s="259"/>
      <c r="R8" s="259"/>
      <c r="S8" s="259"/>
      <c r="T8" s="259"/>
      <c r="U8" s="259"/>
    </row>
    <row r="9" s="190" customFormat="1" ht="20.1" customHeight="1" spans="1:21">
      <c r="A9" s="217" t="s">
        <v>24</v>
      </c>
      <c r="B9" s="218"/>
      <c r="C9" s="224">
        <v>818.7</v>
      </c>
      <c r="D9" s="223" t="s">
        <v>105</v>
      </c>
      <c r="E9" s="221"/>
      <c r="F9" s="221"/>
      <c r="G9" s="221"/>
      <c r="H9" s="221"/>
      <c r="I9" s="260"/>
      <c r="J9" s="260"/>
      <c r="K9" s="260"/>
      <c r="L9" s="260"/>
      <c r="M9" s="258"/>
      <c r="N9" s="259"/>
      <c r="O9" s="259"/>
      <c r="P9" s="259"/>
      <c r="Q9" s="259"/>
      <c r="R9" s="259"/>
      <c r="S9" s="259"/>
      <c r="T9" s="259"/>
      <c r="U9" s="259"/>
    </row>
    <row r="10" s="190" customFormat="1" ht="24.95" customHeight="1" spans="1:21">
      <c r="A10" s="217" t="s">
        <v>26</v>
      </c>
      <c r="B10" s="218"/>
      <c r="C10" s="222">
        <v>974.1</v>
      </c>
      <c r="D10" s="223" t="s">
        <v>106</v>
      </c>
      <c r="E10" s="221"/>
      <c r="F10" s="221"/>
      <c r="G10" s="221"/>
      <c r="H10" s="221"/>
      <c r="I10" s="260"/>
      <c r="J10" s="260"/>
      <c r="K10" s="260"/>
      <c r="L10" s="260"/>
      <c r="M10" s="258"/>
      <c r="N10" s="259"/>
      <c r="O10" s="259"/>
      <c r="P10" s="259"/>
      <c r="Q10" s="259"/>
      <c r="R10" s="259"/>
      <c r="S10" s="259"/>
      <c r="T10" s="259"/>
      <c r="U10" s="259"/>
    </row>
    <row r="11" s="190" customFormat="1" ht="20.1" customHeight="1" spans="1:21">
      <c r="A11" s="217" t="s">
        <v>28</v>
      </c>
      <c r="B11" s="218"/>
      <c r="C11" s="222"/>
      <c r="D11" s="223" t="s">
        <v>107</v>
      </c>
      <c r="E11" s="221"/>
      <c r="F11" s="221"/>
      <c r="G11" s="221"/>
      <c r="H11" s="221"/>
      <c r="I11" s="260"/>
      <c r="J11" s="260"/>
      <c r="K11" s="260"/>
      <c r="L11" s="260"/>
      <c r="M11" s="258"/>
      <c r="N11" s="259"/>
      <c r="O11" s="259"/>
      <c r="P11" s="259"/>
      <c r="Q11" s="259"/>
      <c r="R11" s="259"/>
      <c r="S11" s="259"/>
      <c r="T11" s="259"/>
      <c r="U11" s="259"/>
    </row>
    <row r="12" s="190" customFormat="1" ht="24.95" customHeight="1" spans="1:21">
      <c r="A12" s="217" t="s">
        <v>30</v>
      </c>
      <c r="B12" s="218"/>
      <c r="C12" s="225"/>
      <c r="D12" s="223" t="s">
        <v>108</v>
      </c>
      <c r="E12" s="221"/>
      <c r="F12" s="221"/>
      <c r="G12" s="221"/>
      <c r="H12" s="221"/>
      <c r="I12" s="260"/>
      <c r="J12" s="260"/>
      <c r="K12" s="260"/>
      <c r="L12" s="260"/>
      <c r="M12" s="258"/>
      <c r="N12" s="259"/>
      <c r="O12" s="259"/>
      <c r="P12" s="259"/>
      <c r="Q12" s="259"/>
      <c r="R12" s="259"/>
      <c r="S12" s="259"/>
      <c r="T12" s="259"/>
      <c r="U12" s="259"/>
    </row>
    <row r="13" s="190" customFormat="1" ht="24.95" customHeight="1" spans="1:21">
      <c r="A13" s="217" t="s">
        <v>32</v>
      </c>
      <c r="B13" s="226"/>
      <c r="C13" s="222"/>
      <c r="D13" s="223" t="s">
        <v>109</v>
      </c>
      <c r="E13" s="221"/>
      <c r="F13" s="221"/>
      <c r="G13" s="221"/>
      <c r="H13" s="221"/>
      <c r="I13" s="260"/>
      <c r="J13" s="260"/>
      <c r="K13" s="260"/>
      <c r="L13" s="260"/>
      <c r="M13" s="258"/>
      <c r="N13" s="259"/>
      <c r="O13" s="259"/>
      <c r="P13" s="259"/>
      <c r="Q13" s="259"/>
      <c r="R13" s="259"/>
      <c r="S13" s="259"/>
      <c r="T13" s="259"/>
      <c r="U13" s="259"/>
    </row>
    <row r="14" s="190" customFormat="1" ht="20.1" customHeight="1" spans="1:21">
      <c r="A14" s="227" t="s">
        <v>33</v>
      </c>
      <c r="B14" s="228"/>
      <c r="C14" s="222"/>
      <c r="D14" s="220" t="s">
        <v>110</v>
      </c>
      <c r="E14" s="221"/>
      <c r="F14" s="221"/>
      <c r="G14" s="221"/>
      <c r="H14" s="221"/>
      <c r="I14" s="260"/>
      <c r="J14" s="260"/>
      <c r="K14" s="260"/>
      <c r="L14" s="260"/>
      <c r="M14" s="258"/>
      <c r="N14" s="259"/>
      <c r="O14" s="259"/>
      <c r="P14" s="259"/>
      <c r="Q14" s="259"/>
      <c r="R14" s="259"/>
      <c r="S14" s="259"/>
      <c r="T14" s="259"/>
      <c r="U14" s="259"/>
    </row>
    <row r="15" s="190" customFormat="1" ht="20.1" customHeight="1" spans="1:21">
      <c r="A15" s="229"/>
      <c r="B15" s="229"/>
      <c r="C15" s="230"/>
      <c r="D15" s="223" t="s">
        <v>111</v>
      </c>
      <c r="E15" s="221"/>
      <c r="F15" s="221"/>
      <c r="G15" s="221"/>
      <c r="H15" s="221"/>
      <c r="I15" s="260"/>
      <c r="J15" s="260"/>
      <c r="K15" s="260"/>
      <c r="L15" s="260"/>
      <c r="M15" s="258"/>
      <c r="N15" s="259"/>
      <c r="O15" s="259"/>
      <c r="P15" s="259"/>
      <c r="Q15" s="259"/>
      <c r="R15" s="259"/>
      <c r="S15" s="259"/>
      <c r="T15" s="259"/>
      <c r="U15" s="259"/>
    </row>
    <row r="16" s="190" customFormat="1" ht="20.1" customHeight="1" spans="1:21">
      <c r="A16" s="231"/>
      <c r="B16" s="232"/>
      <c r="C16" s="230"/>
      <c r="D16" s="223" t="s">
        <v>112</v>
      </c>
      <c r="E16" s="221"/>
      <c r="F16" s="221"/>
      <c r="G16" s="221"/>
      <c r="H16" s="221"/>
      <c r="I16" s="260"/>
      <c r="J16" s="260"/>
      <c r="K16" s="260"/>
      <c r="L16" s="260"/>
      <c r="M16" s="258"/>
      <c r="N16" s="259"/>
      <c r="O16" s="259"/>
      <c r="P16" s="259"/>
      <c r="Q16" s="259"/>
      <c r="R16" s="259"/>
      <c r="S16" s="259"/>
      <c r="T16" s="259"/>
      <c r="U16" s="259"/>
    </row>
    <row r="17" s="190" customFormat="1" ht="20.1" customHeight="1" spans="1:21">
      <c r="A17" s="231"/>
      <c r="B17" s="232"/>
      <c r="C17" s="230"/>
      <c r="D17" s="220" t="s">
        <v>113</v>
      </c>
      <c r="E17" s="221"/>
      <c r="F17" s="221"/>
      <c r="G17" s="221"/>
      <c r="H17" s="221"/>
      <c r="I17" s="260"/>
      <c r="J17" s="260"/>
      <c r="K17" s="260"/>
      <c r="L17" s="260"/>
      <c r="M17" s="258"/>
      <c r="N17" s="259"/>
      <c r="O17" s="259"/>
      <c r="P17" s="259"/>
      <c r="Q17" s="259"/>
      <c r="R17" s="259"/>
      <c r="S17" s="259"/>
      <c r="T17" s="259"/>
      <c r="U17" s="259"/>
    </row>
    <row r="18" s="190" customFormat="1" ht="20.1" customHeight="1" spans="1:21">
      <c r="A18" s="231"/>
      <c r="B18" s="232"/>
      <c r="C18" s="230"/>
      <c r="D18" s="220" t="s">
        <v>114</v>
      </c>
      <c r="E18" s="221"/>
      <c r="F18" s="221"/>
      <c r="G18" s="221"/>
      <c r="H18" s="221"/>
      <c r="I18" s="260"/>
      <c r="J18" s="260"/>
      <c r="K18" s="260"/>
      <c r="L18" s="260"/>
      <c r="M18" s="258"/>
      <c r="N18" s="259"/>
      <c r="O18" s="259"/>
      <c r="P18" s="259"/>
      <c r="Q18" s="259"/>
      <c r="R18" s="259"/>
      <c r="S18" s="259"/>
      <c r="T18" s="259"/>
      <c r="U18" s="259"/>
    </row>
    <row r="19" s="190" customFormat="1" ht="20.1" customHeight="1" spans="1:21">
      <c r="A19" s="233"/>
      <c r="B19" s="234"/>
      <c r="C19" s="230"/>
      <c r="D19" s="223" t="s">
        <v>115</v>
      </c>
      <c r="E19" s="221"/>
      <c r="F19" s="221"/>
      <c r="G19" s="221"/>
      <c r="H19" s="221"/>
      <c r="I19" s="221"/>
      <c r="J19" s="221"/>
      <c r="K19" s="221"/>
      <c r="L19" s="221"/>
      <c r="M19" s="221"/>
      <c r="N19" s="259"/>
      <c r="O19" s="259"/>
      <c r="P19" s="259"/>
      <c r="Q19" s="259"/>
      <c r="R19" s="259"/>
      <c r="S19" s="259"/>
      <c r="T19" s="259"/>
      <c r="U19" s="259"/>
    </row>
    <row r="20" s="190" customFormat="1" ht="20.1" customHeight="1" spans="1:21">
      <c r="A20" s="231"/>
      <c r="B20" s="232"/>
      <c r="C20" s="230"/>
      <c r="D20" s="223" t="s">
        <v>116</v>
      </c>
      <c r="E20" s="221"/>
      <c r="F20" s="221"/>
      <c r="G20" s="221"/>
      <c r="H20" s="221"/>
      <c r="I20" s="221"/>
      <c r="J20" s="221"/>
      <c r="K20" s="221"/>
      <c r="L20" s="221"/>
      <c r="M20" s="258"/>
      <c r="N20" s="259"/>
      <c r="O20" s="259"/>
      <c r="P20" s="259"/>
      <c r="Q20" s="259"/>
      <c r="R20" s="259"/>
      <c r="S20" s="259"/>
      <c r="T20" s="259"/>
      <c r="U20" s="259"/>
    </row>
    <row r="21" s="190" customFormat="1" ht="24.95" customHeight="1" spans="1:21">
      <c r="A21" s="231"/>
      <c r="B21" s="232"/>
      <c r="C21" s="230"/>
      <c r="D21" s="223" t="s">
        <v>117</v>
      </c>
      <c r="E21" s="221"/>
      <c r="F21" s="221"/>
      <c r="G21" s="221"/>
      <c r="H21" s="221"/>
      <c r="I21" s="221"/>
      <c r="J21" s="221"/>
      <c r="K21" s="221"/>
      <c r="L21" s="221"/>
      <c r="M21" s="258"/>
      <c r="N21" s="259"/>
      <c r="O21" s="259"/>
      <c r="P21" s="259"/>
      <c r="Q21" s="259"/>
      <c r="R21" s="259"/>
      <c r="S21" s="259"/>
      <c r="T21" s="259"/>
      <c r="U21" s="259"/>
    </row>
    <row r="22" s="190" customFormat="1" ht="18.95" customHeight="1" spans="1:21">
      <c r="A22" s="235"/>
      <c r="B22" s="235"/>
      <c r="C22" s="236"/>
      <c r="D22" s="223" t="s">
        <v>118</v>
      </c>
      <c r="E22" s="221"/>
      <c r="F22" s="221"/>
      <c r="G22" s="221"/>
      <c r="H22" s="221"/>
      <c r="I22" s="221"/>
      <c r="J22" s="221"/>
      <c r="K22" s="221"/>
      <c r="L22" s="221"/>
      <c r="M22" s="258"/>
      <c r="N22" s="259"/>
      <c r="O22" s="259"/>
      <c r="P22" s="259"/>
      <c r="Q22" s="259"/>
      <c r="R22" s="259"/>
      <c r="S22" s="259"/>
      <c r="T22" s="259"/>
      <c r="U22" s="259"/>
    </row>
    <row r="23" s="190" customFormat="1" ht="18.95" customHeight="1" spans="1:21">
      <c r="A23" s="237"/>
      <c r="B23" s="238"/>
      <c r="C23" s="236"/>
      <c r="D23" s="223" t="s">
        <v>119</v>
      </c>
      <c r="E23" s="221"/>
      <c r="F23" s="221"/>
      <c r="G23" s="221"/>
      <c r="H23" s="221"/>
      <c r="I23" s="221"/>
      <c r="J23" s="221"/>
      <c r="K23" s="221"/>
      <c r="L23" s="221"/>
      <c r="M23" s="258"/>
      <c r="N23" s="259"/>
      <c r="O23" s="259"/>
      <c r="P23" s="259"/>
      <c r="Q23" s="259"/>
      <c r="R23" s="259"/>
      <c r="S23" s="259"/>
      <c r="T23" s="259"/>
      <c r="U23" s="259"/>
    </row>
    <row r="24" s="190" customFormat="1" ht="18.95" customHeight="1" spans="1:21">
      <c r="A24" s="237"/>
      <c r="B24" s="238"/>
      <c r="C24" s="236"/>
      <c r="D24" s="223" t="s">
        <v>120</v>
      </c>
      <c r="E24" s="221"/>
      <c r="F24" s="221"/>
      <c r="G24" s="221"/>
      <c r="H24" s="221"/>
      <c r="I24" s="221"/>
      <c r="J24" s="221"/>
      <c r="K24" s="221"/>
      <c r="L24" s="221"/>
      <c r="M24" s="258"/>
      <c r="N24" s="259"/>
      <c r="O24" s="259"/>
      <c r="P24" s="259"/>
      <c r="Q24" s="259"/>
      <c r="R24" s="259"/>
      <c r="S24" s="259"/>
      <c r="T24" s="259"/>
      <c r="U24" s="259"/>
    </row>
    <row r="25" s="190" customFormat="1" ht="18.95" customHeight="1" spans="1:21">
      <c r="A25" s="237"/>
      <c r="B25" s="238"/>
      <c r="C25" s="236"/>
      <c r="D25" s="223" t="s">
        <v>121</v>
      </c>
      <c r="E25" s="239">
        <f>H25+K25</f>
        <v>1959.12</v>
      </c>
      <c r="F25" s="239"/>
      <c r="G25" s="239"/>
      <c r="H25" s="239">
        <f>I25</f>
        <v>1140.42</v>
      </c>
      <c r="I25" s="239">
        <f>166.32+974.1</f>
        <v>1140.42</v>
      </c>
      <c r="J25" s="239"/>
      <c r="K25" s="239">
        <v>818.7</v>
      </c>
      <c r="L25" s="239"/>
      <c r="M25" s="261"/>
      <c r="N25" s="259"/>
      <c r="O25" s="259"/>
      <c r="P25" s="259"/>
      <c r="Q25" s="259"/>
      <c r="R25" s="259"/>
      <c r="S25" s="259"/>
      <c r="T25" s="259"/>
      <c r="U25" s="259"/>
    </row>
    <row r="26" s="190" customFormat="1" ht="18.95" customHeight="1" spans="1:21">
      <c r="A26" s="237"/>
      <c r="B26" s="238"/>
      <c r="C26" s="236"/>
      <c r="D26" s="223" t="s">
        <v>122</v>
      </c>
      <c r="E26" s="221"/>
      <c r="F26" s="221"/>
      <c r="G26" s="221"/>
      <c r="H26" s="221"/>
      <c r="I26" s="221"/>
      <c r="J26" s="221"/>
      <c r="K26" s="221"/>
      <c r="L26" s="221"/>
      <c r="M26" s="258"/>
      <c r="N26" s="259"/>
      <c r="O26" s="259"/>
      <c r="P26" s="259"/>
      <c r="Q26" s="259"/>
      <c r="R26" s="259"/>
      <c r="S26" s="259"/>
      <c r="T26" s="259"/>
      <c r="U26" s="259"/>
    </row>
    <row r="27" s="190" customFormat="1" ht="18.95" customHeight="1" spans="1:21">
      <c r="A27" s="237"/>
      <c r="B27" s="238"/>
      <c r="C27" s="236"/>
      <c r="D27" s="223" t="s">
        <v>123</v>
      </c>
      <c r="E27" s="221"/>
      <c r="F27" s="221"/>
      <c r="G27" s="221"/>
      <c r="H27" s="221"/>
      <c r="I27" s="221"/>
      <c r="J27" s="221"/>
      <c r="K27" s="221"/>
      <c r="L27" s="221"/>
      <c r="M27" s="258"/>
      <c r="N27" s="259"/>
      <c r="O27" s="259"/>
      <c r="P27" s="259"/>
      <c r="Q27" s="259"/>
      <c r="R27" s="259"/>
      <c r="S27" s="259"/>
      <c r="T27" s="259"/>
      <c r="U27" s="259"/>
    </row>
    <row r="28" s="190" customFormat="1" ht="18.95" customHeight="1" spans="1:21">
      <c r="A28" s="237"/>
      <c r="B28" s="238"/>
      <c r="C28" s="236"/>
      <c r="D28" s="223" t="s">
        <v>124</v>
      </c>
      <c r="E28" s="221"/>
      <c r="F28" s="221"/>
      <c r="G28" s="221"/>
      <c r="H28" s="221"/>
      <c r="I28" s="221"/>
      <c r="J28" s="221"/>
      <c r="K28" s="221"/>
      <c r="L28" s="221"/>
      <c r="M28" s="258"/>
      <c r="N28" s="259"/>
      <c r="O28" s="259"/>
      <c r="P28" s="259"/>
      <c r="Q28" s="259"/>
      <c r="R28" s="259"/>
      <c r="S28" s="259"/>
      <c r="T28" s="259"/>
      <c r="U28" s="259"/>
    </row>
    <row r="29" s="190" customFormat="1" ht="18.95" customHeight="1" spans="1:21">
      <c r="A29" s="237"/>
      <c r="B29" s="238"/>
      <c r="C29" s="236"/>
      <c r="D29" s="223" t="s">
        <v>125</v>
      </c>
      <c r="E29" s="221"/>
      <c r="F29" s="221"/>
      <c r="G29" s="221"/>
      <c r="H29" s="221"/>
      <c r="I29" s="221"/>
      <c r="J29" s="221"/>
      <c r="K29" s="221"/>
      <c r="L29" s="221"/>
      <c r="M29" s="258"/>
      <c r="N29" s="259"/>
      <c r="O29" s="259"/>
      <c r="P29" s="259"/>
      <c r="Q29" s="259"/>
      <c r="R29" s="259"/>
      <c r="S29" s="259"/>
      <c r="T29" s="259"/>
      <c r="U29" s="259"/>
    </row>
    <row r="30" s="190" customFormat="1" ht="18.95" customHeight="1" spans="1:21">
      <c r="A30" s="237"/>
      <c r="B30" s="238"/>
      <c r="C30" s="236"/>
      <c r="D30" s="223" t="s">
        <v>126</v>
      </c>
      <c r="E30" s="221"/>
      <c r="F30" s="221"/>
      <c r="G30" s="221"/>
      <c r="H30" s="221"/>
      <c r="I30" s="221"/>
      <c r="J30" s="221"/>
      <c r="K30" s="221"/>
      <c r="L30" s="221"/>
      <c r="M30" s="258"/>
      <c r="N30" s="259"/>
      <c r="O30" s="259"/>
      <c r="P30" s="259"/>
      <c r="Q30" s="259"/>
      <c r="R30" s="259"/>
      <c r="S30" s="259"/>
      <c r="T30" s="259"/>
      <c r="U30" s="259"/>
    </row>
    <row r="31" s="190" customFormat="1" ht="18.95" customHeight="1" spans="1:21">
      <c r="A31" s="240" t="s">
        <v>34</v>
      </c>
      <c r="B31" s="241"/>
      <c r="C31" s="242">
        <f>C35</f>
        <v>1959.12</v>
      </c>
      <c r="D31" s="223" t="s">
        <v>127</v>
      </c>
      <c r="E31" s="221"/>
      <c r="F31" s="221"/>
      <c r="G31" s="221"/>
      <c r="H31" s="221"/>
      <c r="I31" s="221"/>
      <c r="J31" s="221"/>
      <c r="K31" s="221"/>
      <c r="L31" s="221"/>
      <c r="M31" s="258"/>
      <c r="N31" s="259"/>
      <c r="O31" s="259"/>
      <c r="P31" s="259"/>
      <c r="Q31" s="259"/>
      <c r="R31" s="259"/>
      <c r="S31" s="259"/>
      <c r="T31" s="259"/>
      <c r="U31" s="259"/>
    </row>
    <row r="32" s="190" customFormat="1" ht="18.95" customHeight="1" spans="1:21">
      <c r="A32" s="243" t="s">
        <v>35</v>
      </c>
      <c r="B32" s="244"/>
      <c r="C32" s="222"/>
      <c r="D32" s="223" t="s">
        <v>128</v>
      </c>
      <c r="E32" s="221"/>
      <c r="F32" s="221"/>
      <c r="G32" s="221"/>
      <c r="H32" s="221"/>
      <c r="I32" s="221"/>
      <c r="J32" s="221"/>
      <c r="K32" s="221"/>
      <c r="L32" s="221"/>
      <c r="M32" s="258"/>
      <c r="N32" s="259"/>
      <c r="O32" s="259"/>
      <c r="P32" s="259"/>
      <c r="Q32" s="259"/>
      <c r="R32" s="259"/>
      <c r="S32" s="259"/>
      <c r="T32" s="259"/>
      <c r="U32" s="259"/>
    </row>
    <row r="33" s="190" customFormat="1" ht="24.95" customHeight="1" spans="1:21">
      <c r="A33" s="243" t="s">
        <v>129</v>
      </c>
      <c r="B33" s="244"/>
      <c r="C33" s="225"/>
      <c r="D33" s="223" t="s">
        <v>130</v>
      </c>
      <c r="E33" s="221"/>
      <c r="F33" s="221"/>
      <c r="G33" s="221"/>
      <c r="H33" s="221"/>
      <c r="I33" s="221"/>
      <c r="J33" s="221"/>
      <c r="K33" s="221"/>
      <c r="L33" s="221"/>
      <c r="M33" s="258"/>
      <c r="N33" s="259"/>
      <c r="O33" s="259"/>
      <c r="P33" s="259"/>
      <c r="Q33" s="259"/>
      <c r="R33" s="259"/>
      <c r="S33" s="259"/>
      <c r="T33" s="259"/>
      <c r="U33" s="259"/>
    </row>
    <row r="34" s="190" customFormat="1" ht="18.95" customHeight="1" spans="1:21">
      <c r="A34" s="243" t="s">
        <v>131</v>
      </c>
      <c r="B34" s="244"/>
      <c r="C34" s="225"/>
      <c r="D34" s="223" t="s">
        <v>132</v>
      </c>
      <c r="E34" s="221"/>
      <c r="F34" s="221"/>
      <c r="G34" s="221"/>
      <c r="H34" s="221"/>
      <c r="I34" s="221"/>
      <c r="J34" s="221"/>
      <c r="K34" s="221"/>
      <c r="L34" s="221"/>
      <c r="M34" s="258"/>
      <c r="N34" s="259"/>
      <c r="O34" s="259"/>
      <c r="P34" s="259"/>
      <c r="Q34" s="259"/>
      <c r="R34" s="259"/>
      <c r="S34" s="259"/>
      <c r="T34" s="259"/>
      <c r="U34" s="259"/>
    </row>
    <row r="35" s="190" customFormat="1" ht="18.95" customHeight="1" spans="1:21">
      <c r="A35" s="197" t="s">
        <v>133</v>
      </c>
      <c r="B35" s="199"/>
      <c r="C35" s="242">
        <f>C7</f>
        <v>1959.12</v>
      </c>
      <c r="D35" s="245" t="s">
        <v>134</v>
      </c>
      <c r="E35" s="221">
        <f>E25</f>
        <v>1959.12</v>
      </c>
      <c r="F35" s="221">
        <f t="shared" ref="F35:M35" si="0">F25</f>
        <v>0</v>
      </c>
      <c r="G35" s="221">
        <f t="shared" si="0"/>
        <v>0</v>
      </c>
      <c r="H35" s="221">
        <f t="shared" si="0"/>
        <v>1140.42</v>
      </c>
      <c r="I35" s="221">
        <f t="shared" si="0"/>
        <v>1140.42</v>
      </c>
      <c r="J35" s="221">
        <f t="shared" si="0"/>
        <v>0</v>
      </c>
      <c r="K35" s="221">
        <f t="shared" si="0"/>
        <v>818.7</v>
      </c>
      <c r="L35" s="221">
        <f t="shared" si="0"/>
        <v>0</v>
      </c>
      <c r="M35" s="221">
        <f t="shared" si="0"/>
        <v>0</v>
      </c>
      <c r="N35" s="259"/>
      <c r="O35" s="259"/>
      <c r="P35" s="259"/>
      <c r="Q35" s="259"/>
      <c r="R35" s="259"/>
      <c r="S35" s="259"/>
      <c r="T35" s="259"/>
      <c r="U35" s="259"/>
    </row>
    <row r="36" s="189" customFormat="1" ht="14.25" spans="1:4">
      <c r="A36" s="246"/>
      <c r="B36" s="246"/>
      <c r="D36" s="247"/>
    </row>
    <row r="37" s="189" customFormat="1" ht="14.25" spans="1:2">
      <c r="A37" s="246"/>
      <c r="B37" s="246"/>
    </row>
    <row r="38" s="189" customFormat="1" ht="14.25" spans="1:2">
      <c r="A38" s="246"/>
      <c r="B38" s="246"/>
    </row>
    <row r="39" s="189" customFormat="1" ht="14.25" spans="1:2">
      <c r="A39" s="246"/>
      <c r="B39" s="246"/>
    </row>
    <row r="40" s="189" customFormat="1" ht="14.25" spans="1:2">
      <c r="A40" s="246"/>
      <c r="B40" s="246"/>
    </row>
    <row r="41" s="189" customFormat="1" ht="14.25" spans="1:2">
      <c r="A41" s="246"/>
      <c r="B41" s="246"/>
    </row>
    <row r="42" s="189" customFormat="1" ht="14.25" spans="1:2">
      <c r="A42" s="246"/>
      <c r="B42" s="246"/>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904166666666667" right="1.45625" top="0.984027777777778" bottom="0.826388888888889" header="0.507638888888889" footer="0.507638888888889"/>
  <pageSetup paperSize="9" scale="82" fitToHeight="0" orientation="landscape"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showGridLines="0" showZeros="0" workbookViewId="0">
      <selection activeCell="G15" sqref="G15"/>
    </sheetView>
  </sheetViews>
  <sheetFormatPr defaultColWidth="7" defaultRowHeight="11.25"/>
  <cols>
    <col min="1" max="1" width="3.25" style="112" customWidth="1"/>
    <col min="2" max="2" width="3.125" style="112" customWidth="1"/>
    <col min="3" max="3" width="3.5" style="112" customWidth="1"/>
    <col min="4" max="4" width="24.375" style="112" customWidth="1"/>
    <col min="5" max="5" width="10.75" style="112" customWidth="1"/>
    <col min="6" max="6" width="10.5" style="112" customWidth="1"/>
    <col min="7" max="9" width="10.625" style="112" customWidth="1"/>
    <col min="10" max="10" width="10.375" style="112" customWidth="1"/>
    <col min="11" max="11" width="9.875" style="112" customWidth="1"/>
    <col min="12" max="16384" width="7" style="112"/>
  </cols>
  <sheetData>
    <row r="1" ht="42" customHeight="1" spans="1:11">
      <c r="A1" s="113" t="s">
        <v>135</v>
      </c>
      <c r="B1" s="113"/>
      <c r="C1" s="113"/>
      <c r="D1" s="113"/>
      <c r="E1" s="113"/>
      <c r="F1" s="113"/>
      <c r="G1" s="113"/>
      <c r="H1" s="113"/>
      <c r="I1" s="113"/>
      <c r="J1" s="113"/>
      <c r="K1" s="113"/>
    </row>
    <row r="2" ht="15" customHeight="1" spans="1:11">
      <c r="A2" s="114" t="s">
        <v>1</v>
      </c>
      <c r="B2" s="114"/>
      <c r="C2" s="114"/>
      <c r="D2" s="114"/>
      <c r="E2" s="114"/>
      <c r="F2" s="116"/>
      <c r="G2" s="116"/>
      <c r="H2" s="116"/>
      <c r="I2" s="116"/>
      <c r="J2" s="116"/>
      <c r="K2" s="134" t="s">
        <v>2</v>
      </c>
    </row>
    <row r="3" s="110" customFormat="1" ht="16.5" customHeight="1" spans="1:11">
      <c r="A3" s="117" t="s">
        <v>87</v>
      </c>
      <c r="B3" s="118"/>
      <c r="C3" s="119"/>
      <c r="D3" s="120" t="s">
        <v>136</v>
      </c>
      <c r="E3" s="121" t="s">
        <v>44</v>
      </c>
      <c r="F3" s="122"/>
      <c r="G3" s="122"/>
      <c r="H3" s="122"/>
      <c r="I3" s="122"/>
      <c r="J3" s="122"/>
      <c r="K3" s="122"/>
    </row>
    <row r="4" s="110" customFormat="1" ht="14.25" customHeight="1" spans="1:11">
      <c r="A4" s="123" t="s">
        <v>55</v>
      </c>
      <c r="B4" s="124" t="s">
        <v>56</v>
      </c>
      <c r="C4" s="124" t="s">
        <v>57</v>
      </c>
      <c r="D4" s="125"/>
      <c r="E4" s="121"/>
      <c r="F4" s="126" t="s">
        <v>89</v>
      </c>
      <c r="G4" s="126"/>
      <c r="H4" s="126"/>
      <c r="I4" s="135" t="s">
        <v>90</v>
      </c>
      <c r="J4" s="136"/>
      <c r="K4" s="137"/>
    </row>
    <row r="5" s="110" customFormat="1" ht="30.75" customHeight="1" spans="1:11">
      <c r="A5" s="123"/>
      <c r="B5" s="124"/>
      <c r="C5" s="124"/>
      <c r="D5" s="127"/>
      <c r="E5" s="121"/>
      <c r="F5" s="121" t="s">
        <v>18</v>
      </c>
      <c r="G5" s="121" t="s">
        <v>137</v>
      </c>
      <c r="H5" s="121" t="s">
        <v>138</v>
      </c>
      <c r="I5" s="121" t="s">
        <v>18</v>
      </c>
      <c r="J5" s="121" t="s">
        <v>93</v>
      </c>
      <c r="K5" s="121" t="s">
        <v>94</v>
      </c>
    </row>
    <row r="6" s="177" customFormat="1" ht="20.1" customHeight="1" spans="1:11">
      <c r="A6" s="128" t="s">
        <v>67</v>
      </c>
      <c r="B6" s="124" t="s">
        <v>67</v>
      </c>
      <c r="C6" s="124" t="s">
        <v>67</v>
      </c>
      <c r="D6" s="124" t="s">
        <v>67</v>
      </c>
      <c r="E6" s="122">
        <v>1</v>
      </c>
      <c r="F6" s="122">
        <v>2</v>
      </c>
      <c r="G6" s="122">
        <v>3</v>
      </c>
      <c r="H6" s="122">
        <v>4</v>
      </c>
      <c r="I6" s="122">
        <v>5</v>
      </c>
      <c r="J6" s="122">
        <v>6</v>
      </c>
      <c r="K6" s="122">
        <v>7</v>
      </c>
    </row>
    <row r="7" s="177" customFormat="1" ht="20.1" customHeight="1" spans="1:11">
      <c r="A7" s="178"/>
      <c r="B7" s="178"/>
      <c r="C7" s="178"/>
      <c r="D7" s="178" t="s">
        <v>68</v>
      </c>
      <c r="E7" s="122">
        <f>F7+I7</f>
        <v>1959.12</v>
      </c>
      <c r="F7" s="122">
        <f>G7+H7</f>
        <v>47.85</v>
      </c>
      <c r="G7" s="179">
        <f t="shared" ref="G7:K7" si="0">SUM(G9:G17)</f>
        <v>20.98</v>
      </c>
      <c r="H7" s="179">
        <f t="shared" si="0"/>
        <v>26.87</v>
      </c>
      <c r="I7" s="179">
        <f>J7+K7</f>
        <v>1911.27</v>
      </c>
      <c r="J7" s="179">
        <f t="shared" si="0"/>
        <v>36.65</v>
      </c>
      <c r="K7" s="179">
        <f t="shared" si="0"/>
        <v>1874.62</v>
      </c>
    </row>
    <row r="8" s="177" customFormat="1" ht="20.1" customHeight="1" spans="1:11">
      <c r="A8" s="178"/>
      <c r="B8" s="178"/>
      <c r="C8" s="178"/>
      <c r="D8" s="178" t="s">
        <v>8</v>
      </c>
      <c r="E8" s="122">
        <f t="shared" ref="E8:E17" si="1">F8+I8</f>
        <v>0</v>
      </c>
      <c r="F8" s="122">
        <f>G8+H8</f>
        <v>0</v>
      </c>
      <c r="G8" s="179"/>
      <c r="H8" s="179"/>
      <c r="I8" s="179">
        <f t="shared" ref="I8:I17" si="2">J8+K8</f>
        <v>0</v>
      </c>
      <c r="J8" s="179"/>
      <c r="K8" s="179"/>
    </row>
    <row r="9" s="177" customFormat="1" ht="20.1" customHeight="1" spans="1:11">
      <c r="A9" s="180" t="s">
        <v>69</v>
      </c>
      <c r="B9" s="180" t="s">
        <v>70</v>
      </c>
      <c r="C9" s="180" t="s">
        <v>70</v>
      </c>
      <c r="D9" s="181" t="s">
        <v>71</v>
      </c>
      <c r="E9" s="182">
        <f t="shared" si="1"/>
        <v>47.85</v>
      </c>
      <c r="F9" s="122">
        <f>G9+H9</f>
        <v>47.85</v>
      </c>
      <c r="G9" s="179">
        <f>0.5+1.15+7.56+6.68+5.09</f>
        <v>20.98</v>
      </c>
      <c r="H9" s="179">
        <v>26.87</v>
      </c>
      <c r="I9" s="179">
        <f t="shared" si="2"/>
        <v>0</v>
      </c>
      <c r="J9" s="179"/>
      <c r="K9" s="179"/>
    </row>
    <row r="10" s="177" customFormat="1" ht="20.1" customHeight="1" spans="1:11">
      <c r="A10" s="180">
        <v>220</v>
      </c>
      <c r="B10" s="180" t="s">
        <v>70</v>
      </c>
      <c r="C10" s="180" t="s">
        <v>72</v>
      </c>
      <c r="D10" s="181" t="s">
        <v>73</v>
      </c>
      <c r="E10" s="182">
        <f t="shared" si="1"/>
        <v>518.54</v>
      </c>
      <c r="F10" s="122"/>
      <c r="G10" s="179"/>
      <c r="H10" s="179"/>
      <c r="I10" s="182">
        <f t="shared" si="2"/>
        <v>518.54</v>
      </c>
      <c r="J10" s="185">
        <f>9</f>
        <v>9</v>
      </c>
      <c r="K10" s="182">
        <f>4.5+24+433.81+47.23</f>
        <v>509.54</v>
      </c>
    </row>
    <row r="11" s="177" customFormat="1" ht="20.1" customHeight="1" spans="1:11">
      <c r="A11" s="180">
        <v>220</v>
      </c>
      <c r="B11" s="180" t="s">
        <v>70</v>
      </c>
      <c r="C11" s="180">
        <v>11</v>
      </c>
      <c r="D11" s="181" t="s">
        <v>74</v>
      </c>
      <c r="E11" s="182">
        <f t="shared" si="1"/>
        <v>1.8</v>
      </c>
      <c r="F11" s="122"/>
      <c r="G11" s="179"/>
      <c r="H11" s="179"/>
      <c r="I11" s="182">
        <f t="shared" si="2"/>
        <v>1.8</v>
      </c>
      <c r="J11" s="185">
        <f>1.8</f>
        <v>1.8</v>
      </c>
      <c r="K11" s="182"/>
    </row>
    <row r="12" s="177" customFormat="1" ht="20.1" customHeight="1" spans="1:11">
      <c r="A12" s="180">
        <v>220</v>
      </c>
      <c r="B12" s="180" t="s">
        <v>70</v>
      </c>
      <c r="C12" s="180" t="s">
        <v>75</v>
      </c>
      <c r="D12" s="181" t="s">
        <v>76</v>
      </c>
      <c r="E12" s="182">
        <f t="shared" si="1"/>
        <v>1148.01</v>
      </c>
      <c r="F12" s="122"/>
      <c r="G12" s="179"/>
      <c r="H12" s="179"/>
      <c r="I12" s="182">
        <f t="shared" si="2"/>
        <v>1148.01</v>
      </c>
      <c r="J12" s="185">
        <f>2+8.1+1.8+8.1</f>
        <v>20</v>
      </c>
      <c r="K12" s="182">
        <f>5+2.7+1.8+93.87+6.13+38.41+6+974.1</f>
        <v>1128.01</v>
      </c>
    </row>
    <row r="13" s="177" customFormat="1" ht="20.1" customHeight="1" spans="1:11">
      <c r="A13" s="180">
        <v>220</v>
      </c>
      <c r="B13" s="180" t="s">
        <v>70</v>
      </c>
      <c r="C13" s="180" t="s">
        <v>77</v>
      </c>
      <c r="D13" s="181" t="s">
        <v>78</v>
      </c>
      <c r="E13" s="182">
        <f t="shared" si="1"/>
        <v>17.85</v>
      </c>
      <c r="F13" s="122"/>
      <c r="G13" s="179"/>
      <c r="H13" s="179"/>
      <c r="I13" s="182">
        <f t="shared" si="2"/>
        <v>17.85</v>
      </c>
      <c r="J13" s="185">
        <f>2.25</f>
        <v>2.25</v>
      </c>
      <c r="K13" s="182">
        <f>0.9+14.7</f>
        <v>15.6</v>
      </c>
    </row>
    <row r="14" s="177" customFormat="1" ht="20.1" customHeight="1" spans="1:11">
      <c r="A14" s="180">
        <v>220</v>
      </c>
      <c r="B14" s="180" t="s">
        <v>70</v>
      </c>
      <c r="C14" s="180">
        <v>14</v>
      </c>
      <c r="D14" s="181" t="s">
        <v>79</v>
      </c>
      <c r="E14" s="182">
        <f t="shared" si="1"/>
        <v>3.6</v>
      </c>
      <c r="F14" s="122"/>
      <c r="G14" s="179"/>
      <c r="H14" s="179"/>
      <c r="I14" s="182">
        <f t="shared" si="2"/>
        <v>3.6</v>
      </c>
      <c r="J14" s="185">
        <f>3.6</f>
        <v>3.6</v>
      </c>
      <c r="K14" s="182"/>
    </row>
    <row r="15" s="177" customFormat="1" ht="20.1" customHeight="1" spans="1:11">
      <c r="A15" s="180" t="s">
        <v>69</v>
      </c>
      <c r="B15" s="180" t="s">
        <v>70</v>
      </c>
      <c r="C15" s="180" t="s">
        <v>80</v>
      </c>
      <c r="D15" s="181" t="s">
        <v>81</v>
      </c>
      <c r="E15" s="182">
        <f t="shared" si="1"/>
        <v>118.47</v>
      </c>
      <c r="F15" s="122"/>
      <c r="G15" s="179"/>
      <c r="H15" s="179"/>
      <c r="I15" s="182">
        <f t="shared" si="2"/>
        <v>118.47</v>
      </c>
      <c r="J15" s="185"/>
      <c r="K15" s="182">
        <f>118.47</f>
        <v>118.47</v>
      </c>
    </row>
    <row r="16" s="177" customFormat="1" ht="20.1" customHeight="1" spans="1:11">
      <c r="A16" s="180" t="s">
        <v>69</v>
      </c>
      <c r="B16" s="180" t="s">
        <v>70</v>
      </c>
      <c r="C16" s="180" t="s">
        <v>82</v>
      </c>
      <c r="D16" s="181" t="s">
        <v>83</v>
      </c>
      <c r="E16" s="182">
        <f t="shared" si="1"/>
        <v>80</v>
      </c>
      <c r="F16" s="122"/>
      <c r="G16" s="179"/>
      <c r="H16" s="179"/>
      <c r="I16" s="182">
        <f t="shared" si="2"/>
        <v>80</v>
      </c>
      <c r="J16" s="185"/>
      <c r="K16" s="182">
        <f>80</f>
        <v>80</v>
      </c>
    </row>
    <row r="17" s="177" customFormat="1" ht="20.1" customHeight="1" spans="1:11">
      <c r="A17" s="180" t="s">
        <v>69</v>
      </c>
      <c r="B17" s="180" t="s">
        <v>70</v>
      </c>
      <c r="C17" s="180" t="s">
        <v>84</v>
      </c>
      <c r="D17" s="183" t="s">
        <v>85</v>
      </c>
      <c r="E17" s="182">
        <f t="shared" si="1"/>
        <v>23</v>
      </c>
      <c r="F17" s="132"/>
      <c r="G17" s="184"/>
      <c r="H17" s="184"/>
      <c r="I17" s="182">
        <f t="shared" si="2"/>
        <v>23</v>
      </c>
      <c r="J17" s="186"/>
      <c r="K17" s="187">
        <v>23</v>
      </c>
    </row>
    <row r="18" s="111" customFormat="1" ht="14.25" spans="1:11">
      <c r="A18" s="133"/>
      <c r="B18" s="133"/>
      <c r="C18" s="133"/>
      <c r="D18" s="133"/>
      <c r="E18" s="133"/>
      <c r="F18" s="133"/>
      <c r="G18" s="133"/>
      <c r="H18" s="133"/>
      <c r="I18" s="133"/>
      <c r="J18" s="133"/>
      <c r="K18" s="133"/>
    </row>
    <row r="19" s="111" customFormat="1" ht="14.25" spans="1:11">
      <c r="A19" s="112"/>
      <c r="B19" s="133"/>
      <c r="C19" s="133"/>
      <c r="D19" s="133"/>
      <c r="E19" s="133"/>
      <c r="F19" s="133"/>
      <c r="G19" s="133"/>
      <c r="H19" s="133"/>
      <c r="I19" s="133"/>
      <c r="J19" s="133"/>
      <c r="K19" s="133"/>
    </row>
    <row r="20" s="111" customFormat="1" ht="14.25" spans="1:11">
      <c r="A20" s="133"/>
      <c r="B20" s="133"/>
      <c r="C20" s="133"/>
      <c r="D20" s="133"/>
      <c r="E20" s="133"/>
      <c r="F20" s="133"/>
      <c r="G20" s="133"/>
      <c r="H20" s="133"/>
      <c r="I20" s="133"/>
      <c r="J20" s="133"/>
      <c r="K20" s="133"/>
    </row>
    <row r="21" s="111" customFormat="1" ht="14.25" spans="1:11">
      <c r="A21" s="133"/>
      <c r="B21" s="133"/>
      <c r="C21" s="133"/>
      <c r="D21" s="133"/>
      <c r="E21" s="133"/>
      <c r="F21" s="133"/>
      <c r="G21" s="133"/>
      <c r="H21" s="133"/>
      <c r="I21" s="133"/>
      <c r="J21" s="133"/>
      <c r="K21" s="133"/>
    </row>
    <row r="22" s="111" customFormat="1" ht="14.25" spans="1:11">
      <c r="A22" s="133"/>
      <c r="B22" s="133"/>
      <c r="C22" s="133"/>
      <c r="D22" s="133"/>
      <c r="E22" s="133"/>
      <c r="F22" s="133"/>
      <c r="G22" s="133"/>
      <c r="H22" s="133"/>
      <c r="I22" s="133"/>
      <c r="J22" s="133"/>
      <c r="K22" s="133"/>
    </row>
    <row r="23" s="111" customFormat="1" ht="14.25"/>
    <row r="24" s="111" customFormat="1" ht="14.25"/>
    <row r="25" s="111" customFormat="1" ht="14.25"/>
    <row r="26" s="111" customFormat="1" ht="14.25"/>
    <row r="27" s="111" customFormat="1" ht="14.25"/>
    <row r="28" s="111" customFormat="1" ht="14.25"/>
    <row r="29" s="111" customFormat="1" ht="14.25"/>
    <row r="30" s="111" customFormat="1" ht="14.25"/>
    <row r="31" s="111" customFormat="1" ht="14.25"/>
    <row r="32" s="111" customFormat="1" ht="14.25"/>
    <row r="33" s="111" customFormat="1" ht="14.25"/>
    <row r="34" s="111" customFormat="1" ht="14.25"/>
    <row r="35" s="111" customFormat="1" ht="14.25"/>
    <row r="36" s="111" customFormat="1" ht="14.25"/>
    <row r="37" s="111" customFormat="1" ht="14.25"/>
    <row r="38" s="111" customFormat="1" ht="14.25"/>
    <row r="39" s="111" customFormat="1" ht="14.25"/>
    <row r="40" s="111" customFormat="1" ht="14.25"/>
    <row r="41" s="111" customFormat="1" ht="14.25"/>
  </sheetData>
  <mergeCells count="11">
    <mergeCell ref="A1:K1"/>
    <mergeCell ref="A2:E2"/>
    <mergeCell ref="A3:C3"/>
    <mergeCell ref="F3:K3"/>
    <mergeCell ref="F4:H4"/>
    <mergeCell ref="I4:K4"/>
    <mergeCell ref="A4:A5"/>
    <mergeCell ref="B4:B5"/>
    <mergeCell ref="C4:C5"/>
    <mergeCell ref="D3:D5"/>
    <mergeCell ref="E3:E5"/>
  </mergeCells>
  <pageMargins left="0.94375" right="1.25902777777778"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showGridLines="0" showZeros="0" workbookViewId="0">
      <selection activeCell="G13" sqref="G13"/>
    </sheetView>
  </sheetViews>
  <sheetFormatPr defaultColWidth="8.875" defaultRowHeight="13.5"/>
  <cols>
    <col min="1" max="1" width="4.75" style="151" customWidth="1"/>
    <col min="2" max="2" width="3.625" style="151" customWidth="1"/>
    <col min="3" max="3" width="14.625" style="151" customWidth="1"/>
    <col min="4" max="4" width="3.375" style="151" customWidth="1"/>
    <col min="5" max="5" width="3.625" style="151" customWidth="1"/>
    <col min="6" max="6" width="14.375" style="151" customWidth="1"/>
    <col min="7" max="7" width="6.75" style="151" customWidth="1"/>
    <col min="8" max="8" width="7.25" style="151" customWidth="1"/>
    <col min="9" max="9" width="7.125" style="151" customWidth="1"/>
    <col min="10" max="10" width="6.375" style="151" customWidth="1"/>
    <col min="11" max="11" width="5" style="151" customWidth="1"/>
    <col min="12" max="12" width="8" style="151" customWidth="1"/>
    <col min="13" max="13" width="4.625" style="151" customWidth="1"/>
    <col min="14" max="14" width="7.75" style="151" customWidth="1"/>
    <col min="15" max="15" width="4.125" style="151" customWidth="1"/>
    <col min="16" max="16" width="4.25" style="151" customWidth="1"/>
    <col min="17" max="17" width="4.375" style="151" customWidth="1"/>
    <col min="18" max="32" width="9" style="151"/>
    <col min="33" max="16352" width="8.875" style="151"/>
    <col min="16353" max="16380" width="9" style="151"/>
    <col min="16381" max="16384" width="8.875" style="151"/>
  </cols>
  <sheetData>
    <row r="1" s="150" customFormat="1" ht="42" customHeight="1" spans="1:17">
      <c r="A1" s="152" t="s">
        <v>139</v>
      </c>
      <c r="B1" s="152"/>
      <c r="C1" s="152"/>
      <c r="D1" s="152"/>
      <c r="E1" s="152"/>
      <c r="F1" s="152"/>
      <c r="G1" s="152"/>
      <c r="H1" s="152"/>
      <c r="I1" s="152"/>
      <c r="J1" s="152"/>
      <c r="K1" s="152"/>
      <c r="L1" s="152"/>
      <c r="M1" s="152"/>
      <c r="N1" s="152"/>
      <c r="O1" s="152"/>
      <c r="P1" s="152"/>
      <c r="Q1" s="152"/>
    </row>
    <row r="2" s="150" customFormat="1" ht="15" customHeight="1" spans="1:17">
      <c r="A2" s="83" t="s">
        <v>1</v>
      </c>
      <c r="B2" s="81"/>
      <c r="C2" s="81"/>
      <c r="D2" s="81"/>
      <c r="E2" s="81"/>
      <c r="F2" s="81"/>
      <c r="P2" s="170" t="s">
        <v>2</v>
      </c>
      <c r="Q2" s="170"/>
    </row>
    <row r="3" ht="20.1" customHeight="1" spans="1:17">
      <c r="A3" s="153" t="s">
        <v>140</v>
      </c>
      <c r="B3" s="154"/>
      <c r="C3" s="155"/>
      <c r="D3" s="153" t="s">
        <v>141</v>
      </c>
      <c r="E3" s="154"/>
      <c r="F3" s="155"/>
      <c r="G3" s="156" t="s">
        <v>88</v>
      </c>
      <c r="H3" s="157"/>
      <c r="I3" s="157"/>
      <c r="J3" s="157"/>
      <c r="K3" s="157"/>
      <c r="L3" s="157"/>
      <c r="M3" s="157"/>
      <c r="N3" s="157"/>
      <c r="O3" s="157"/>
      <c r="P3" s="157"/>
      <c r="Q3" s="173"/>
    </row>
    <row r="4" ht="20.1" customHeight="1" spans="1:17">
      <c r="A4" s="158"/>
      <c r="B4" s="159"/>
      <c r="C4" s="160"/>
      <c r="D4" s="158"/>
      <c r="E4" s="159"/>
      <c r="F4" s="160"/>
      <c r="G4" s="161" t="s">
        <v>8</v>
      </c>
      <c r="H4" s="161" t="s">
        <v>48</v>
      </c>
      <c r="I4" s="171"/>
      <c r="J4" s="172" t="s">
        <v>49</v>
      </c>
      <c r="K4" s="173"/>
      <c r="L4" s="173"/>
      <c r="M4" s="173"/>
      <c r="N4" s="173"/>
      <c r="O4" s="173"/>
      <c r="P4" s="161" t="s">
        <v>50</v>
      </c>
      <c r="Q4" s="175" t="s">
        <v>142</v>
      </c>
    </row>
    <row r="5" ht="20.1" customHeight="1" spans="1:17">
      <c r="A5" s="162"/>
      <c r="B5" s="163"/>
      <c r="C5" s="164"/>
      <c r="D5" s="162"/>
      <c r="E5" s="163"/>
      <c r="F5" s="164"/>
      <c r="G5" s="165"/>
      <c r="H5" s="166"/>
      <c r="I5" s="174"/>
      <c r="J5" s="168" t="s">
        <v>18</v>
      </c>
      <c r="K5" s="168" t="s">
        <v>62</v>
      </c>
      <c r="L5" s="168" t="s">
        <v>63</v>
      </c>
      <c r="M5" s="168" t="s">
        <v>64</v>
      </c>
      <c r="N5" s="168" t="s">
        <v>65</v>
      </c>
      <c r="O5" s="168" t="s">
        <v>66</v>
      </c>
      <c r="P5" s="165"/>
      <c r="Q5" s="176"/>
    </row>
    <row r="6" ht="27" customHeight="1" spans="1:17">
      <c r="A6" s="167" t="s">
        <v>55</v>
      </c>
      <c r="B6" s="167" t="s">
        <v>56</v>
      </c>
      <c r="C6" s="167" t="s">
        <v>43</v>
      </c>
      <c r="D6" s="167" t="s">
        <v>55</v>
      </c>
      <c r="E6" s="167" t="s">
        <v>56</v>
      </c>
      <c r="F6" s="167" t="s">
        <v>43</v>
      </c>
      <c r="G6" s="166"/>
      <c r="H6" s="168" t="s">
        <v>59</v>
      </c>
      <c r="I6" s="168" t="s">
        <v>60</v>
      </c>
      <c r="J6" s="168"/>
      <c r="K6" s="168"/>
      <c r="L6" s="168"/>
      <c r="M6" s="168"/>
      <c r="N6" s="168"/>
      <c r="O6" s="168"/>
      <c r="P6" s="166"/>
      <c r="Q6" s="176"/>
    </row>
    <row r="7" ht="27" customHeight="1" spans="1:17">
      <c r="A7" s="167">
        <v>301</v>
      </c>
      <c r="B7" s="169" t="s">
        <v>143</v>
      </c>
      <c r="C7" s="167" t="s">
        <v>144</v>
      </c>
      <c r="D7" s="167">
        <v>501</v>
      </c>
      <c r="E7" s="169" t="s">
        <v>70</v>
      </c>
      <c r="F7" s="167" t="s">
        <v>145</v>
      </c>
      <c r="G7" s="168">
        <v>0.5</v>
      </c>
      <c r="H7" s="168">
        <v>0.5</v>
      </c>
      <c r="I7" s="168"/>
      <c r="J7" s="168"/>
      <c r="K7" s="168"/>
      <c r="L7" s="168"/>
      <c r="M7" s="168"/>
      <c r="N7" s="168"/>
      <c r="O7" s="168"/>
      <c r="P7" s="166"/>
      <c r="Q7" s="176"/>
    </row>
    <row r="8" ht="27" customHeight="1" spans="1:17">
      <c r="A8" s="167">
        <v>301</v>
      </c>
      <c r="B8" s="169" t="s">
        <v>80</v>
      </c>
      <c r="C8" s="167" t="s">
        <v>146</v>
      </c>
      <c r="D8" s="167">
        <v>501</v>
      </c>
      <c r="E8" s="169" t="s">
        <v>70</v>
      </c>
      <c r="F8" s="167" t="s">
        <v>145</v>
      </c>
      <c r="G8" s="168">
        <v>1.15</v>
      </c>
      <c r="H8" s="168">
        <v>1.15</v>
      </c>
      <c r="I8" s="168"/>
      <c r="J8" s="168"/>
      <c r="K8" s="168"/>
      <c r="L8" s="168"/>
      <c r="M8" s="168"/>
      <c r="N8" s="168"/>
      <c r="O8" s="168"/>
      <c r="P8" s="166"/>
      <c r="Q8" s="176"/>
    </row>
    <row r="9" ht="27" customHeight="1" spans="1:17">
      <c r="A9" s="167">
        <v>301</v>
      </c>
      <c r="B9" s="169" t="s">
        <v>80</v>
      </c>
      <c r="C9" s="167" t="s">
        <v>146</v>
      </c>
      <c r="D9" s="167">
        <v>501</v>
      </c>
      <c r="E9" s="169" t="s">
        <v>70</v>
      </c>
      <c r="F9" s="167" t="s">
        <v>145</v>
      </c>
      <c r="G9" s="168">
        <v>7.56</v>
      </c>
      <c r="H9" s="168">
        <v>7.56</v>
      </c>
      <c r="I9" s="168"/>
      <c r="J9" s="168"/>
      <c r="K9" s="168"/>
      <c r="L9" s="168"/>
      <c r="M9" s="168"/>
      <c r="N9" s="168"/>
      <c r="O9" s="168"/>
      <c r="P9" s="166"/>
      <c r="Q9" s="176"/>
    </row>
    <row r="10" ht="27" customHeight="1" spans="1:17">
      <c r="A10" s="167">
        <v>302</v>
      </c>
      <c r="B10" s="167">
        <v>29</v>
      </c>
      <c r="C10" s="167" t="s">
        <v>147</v>
      </c>
      <c r="D10" s="167">
        <v>502</v>
      </c>
      <c r="E10" s="169" t="s">
        <v>70</v>
      </c>
      <c r="F10" s="167" t="s">
        <v>148</v>
      </c>
      <c r="G10" s="168">
        <v>6.68</v>
      </c>
      <c r="H10" s="168">
        <v>6.68</v>
      </c>
      <c r="I10" s="168"/>
      <c r="J10" s="168"/>
      <c r="K10" s="168"/>
      <c r="L10" s="168"/>
      <c r="M10" s="168"/>
      <c r="N10" s="168"/>
      <c r="O10" s="168"/>
      <c r="P10" s="166"/>
      <c r="Q10" s="176"/>
    </row>
    <row r="11" ht="27" customHeight="1" spans="1:17">
      <c r="A11" s="167">
        <v>301</v>
      </c>
      <c r="B11" s="169" t="s">
        <v>143</v>
      </c>
      <c r="C11" s="167" t="s">
        <v>144</v>
      </c>
      <c r="D11" s="167">
        <v>501</v>
      </c>
      <c r="E11" s="169" t="s">
        <v>70</v>
      </c>
      <c r="F11" s="167" t="s">
        <v>145</v>
      </c>
      <c r="G11" s="168">
        <v>5.09</v>
      </c>
      <c r="H11" s="168">
        <v>5.09</v>
      </c>
      <c r="I11" s="168"/>
      <c r="J11" s="168"/>
      <c r="K11" s="168"/>
      <c r="L11" s="168"/>
      <c r="M11" s="168"/>
      <c r="N11" s="168"/>
      <c r="O11" s="168"/>
      <c r="P11" s="166"/>
      <c r="Q11" s="176"/>
    </row>
    <row r="12" ht="27" customHeight="1" spans="1:17">
      <c r="A12" s="167">
        <v>302</v>
      </c>
      <c r="B12" s="169" t="s">
        <v>70</v>
      </c>
      <c r="C12" s="167" t="s">
        <v>149</v>
      </c>
      <c r="D12" s="167">
        <v>502</v>
      </c>
      <c r="E12" s="169" t="s">
        <v>70</v>
      </c>
      <c r="F12" s="167" t="s">
        <v>148</v>
      </c>
      <c r="G12" s="168">
        <v>26.87</v>
      </c>
      <c r="H12" s="168">
        <v>26.87</v>
      </c>
      <c r="I12" s="168"/>
      <c r="J12" s="168"/>
      <c r="K12" s="168"/>
      <c r="L12" s="168"/>
      <c r="M12" s="168"/>
      <c r="N12" s="168"/>
      <c r="O12" s="168"/>
      <c r="P12" s="166"/>
      <c r="Q12" s="176"/>
    </row>
    <row r="13" ht="27" customHeight="1" spans="1:17">
      <c r="A13" s="167"/>
      <c r="B13" s="167"/>
      <c r="C13" s="167"/>
      <c r="D13" s="167"/>
      <c r="E13" s="167"/>
      <c r="F13" s="167"/>
      <c r="G13" s="166"/>
      <c r="H13" s="168"/>
      <c r="I13" s="168"/>
      <c r="J13" s="168"/>
      <c r="K13" s="168"/>
      <c r="L13" s="168"/>
      <c r="M13" s="168"/>
      <c r="N13" s="168"/>
      <c r="O13" s="168"/>
      <c r="P13" s="166"/>
      <c r="Q13" s="176"/>
    </row>
    <row r="14" ht="27" customHeight="1" spans="1:17">
      <c r="A14" s="167"/>
      <c r="B14" s="167"/>
      <c r="C14" s="167"/>
      <c r="D14" s="167"/>
      <c r="E14" s="167"/>
      <c r="F14" s="167"/>
      <c r="G14" s="166"/>
      <c r="H14" s="168"/>
      <c r="I14" s="168"/>
      <c r="J14" s="168"/>
      <c r="K14" s="168"/>
      <c r="L14" s="168"/>
      <c r="M14" s="168"/>
      <c r="N14" s="168"/>
      <c r="O14" s="168"/>
      <c r="P14" s="166"/>
      <c r="Q14" s="176"/>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02291666666667" right="1.25902777777778" top="1.0625" bottom="1.0625" header="0.297916666666667" footer="0.297916666666667"/>
  <pageSetup paperSize="9" scale="9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4" sqref="B4"/>
    </sheetView>
  </sheetViews>
  <sheetFormatPr defaultColWidth="8.875" defaultRowHeight="14.25" outlineLevelCol="2"/>
  <cols>
    <col min="1" max="1" width="55.375" style="140" customWidth="1"/>
    <col min="2" max="2" width="51.75" style="140" customWidth="1"/>
    <col min="3" max="3" width="27" style="140" customWidth="1"/>
    <col min="4" max="32" width="9" style="140"/>
    <col min="33" max="16384" width="8.875" style="140"/>
  </cols>
  <sheetData>
    <row r="1" s="138" customFormat="1" ht="42" customHeight="1" spans="1:3">
      <c r="A1" s="141" t="s">
        <v>150</v>
      </c>
      <c r="B1" s="141"/>
      <c r="C1" s="142"/>
    </row>
    <row r="2" ht="15" customHeight="1" spans="1:2">
      <c r="A2" s="114" t="s">
        <v>1</v>
      </c>
      <c r="B2" s="143" t="s">
        <v>2</v>
      </c>
    </row>
    <row r="3" s="139" customFormat="1" ht="20.1" customHeight="1" spans="1:3">
      <c r="A3" s="144" t="s">
        <v>151</v>
      </c>
      <c r="B3" s="145" t="s">
        <v>152</v>
      </c>
      <c r="C3" s="140"/>
    </row>
    <row r="4" s="139" customFormat="1" ht="20.1" customHeight="1" spans="1:3">
      <c r="A4" s="146" t="s">
        <v>153</v>
      </c>
      <c r="B4" s="147" t="s">
        <v>154</v>
      </c>
      <c r="C4" s="140"/>
    </row>
    <row r="5" s="139" customFormat="1" ht="20.1" customHeight="1" spans="1:3">
      <c r="A5" s="148" t="s">
        <v>155</v>
      </c>
      <c r="B5" s="147" t="s">
        <v>154</v>
      </c>
      <c r="C5" s="140"/>
    </row>
    <row r="6" s="139" customFormat="1" ht="20.1" customHeight="1" spans="1:3">
      <c r="A6" s="148" t="s">
        <v>156</v>
      </c>
      <c r="B6" s="147" t="s">
        <v>154</v>
      </c>
      <c r="C6" s="140"/>
    </row>
    <row r="7" s="139" customFormat="1" ht="20.1" customHeight="1" spans="1:3">
      <c r="A7" s="148" t="s">
        <v>157</v>
      </c>
      <c r="B7" s="147" t="s">
        <v>154</v>
      </c>
      <c r="C7" s="140"/>
    </row>
    <row r="8" s="139" customFormat="1" ht="20.1" customHeight="1" spans="1:3">
      <c r="A8" s="148" t="s">
        <v>158</v>
      </c>
      <c r="B8" s="147" t="s">
        <v>154</v>
      </c>
      <c r="C8" s="140"/>
    </row>
    <row r="9" s="139" customFormat="1" ht="20.1" customHeight="1" spans="1:3">
      <c r="A9" s="148" t="s">
        <v>159</v>
      </c>
      <c r="B9" s="147" t="s">
        <v>154</v>
      </c>
      <c r="C9" s="140"/>
    </row>
    <row r="10" s="139" customFormat="1" ht="6" customHeight="1" spans="1:3">
      <c r="A10" s="81"/>
      <c r="B10" s="81"/>
      <c r="C10" s="140"/>
    </row>
    <row r="11" s="139" customFormat="1" ht="78" customHeight="1" spans="1:3">
      <c r="A11" s="149" t="s">
        <v>160</v>
      </c>
      <c r="B11" s="149"/>
      <c r="C11" s="140"/>
    </row>
    <row r="12" s="139" customFormat="1" customHeight="1" spans="1:3">
      <c r="A12" s="140"/>
      <c r="B12" s="140"/>
      <c r="C12" s="140"/>
    </row>
    <row r="13" s="139" customFormat="1" customHeight="1" spans="1:3">
      <c r="A13" s="140"/>
      <c r="B13" s="140"/>
      <c r="C13" s="140"/>
    </row>
    <row r="14" s="139" customFormat="1" customHeight="1" spans="1:3">
      <c r="A14" s="140"/>
      <c r="B14" s="140"/>
      <c r="C14" s="140"/>
    </row>
    <row r="15" s="139" customFormat="1" customHeight="1" spans="1:3">
      <c r="A15" s="140"/>
      <c r="B15" s="140"/>
      <c r="C15" s="140"/>
    </row>
    <row r="16" s="139" customFormat="1" customHeight="1" spans="1:3">
      <c r="A16" s="140"/>
      <c r="B16" s="140"/>
      <c r="C16" s="140"/>
    </row>
    <row r="17" s="139" customFormat="1" customHeight="1"/>
    <row r="18" s="139" customFormat="1" customHeight="1"/>
    <row r="19" s="139" customFormat="1" customHeight="1"/>
    <row r="20" s="139" customFormat="1" customHeight="1"/>
    <row r="21" s="139" customFormat="1" customHeight="1"/>
    <row r="22" s="139" customFormat="1" customHeight="1"/>
    <row r="23" s="139" customFormat="1" customHeight="1"/>
    <row r="24" s="139" customFormat="1" customHeight="1"/>
    <row r="25" s="139" customFormat="1" customHeight="1"/>
    <row r="26" s="139" customFormat="1" customHeight="1"/>
    <row r="27" s="139" customFormat="1" customHeight="1"/>
    <row r="28" s="139" customFormat="1" customHeight="1"/>
    <row r="29" s="139" customFormat="1" customHeight="1"/>
    <row r="30" s="139" customFormat="1" customHeight="1"/>
    <row r="31" s="139" customFormat="1" customHeight="1"/>
    <row r="32" s="139" customFormat="1" customHeight="1" spans="1:3">
      <c r="A32" s="140"/>
      <c r="B32" s="140"/>
      <c r="C32" s="140"/>
    </row>
    <row r="33" s="139" customFormat="1" customHeight="1" spans="1:3">
      <c r="A33" s="140"/>
      <c r="B33" s="140"/>
      <c r="C33" s="140"/>
    </row>
    <row r="34" s="139" customFormat="1" customHeight="1" spans="1:3">
      <c r="A34" s="140"/>
      <c r="B34" s="140"/>
      <c r="C34" s="140"/>
    </row>
    <row r="35" s="139" customFormat="1" customHeight="1" spans="1:3">
      <c r="A35" s="140"/>
      <c r="B35" s="140"/>
      <c r="C35" s="140"/>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H12" sqref="H12"/>
    </sheetView>
  </sheetViews>
  <sheetFormatPr defaultColWidth="7" defaultRowHeight="11.25"/>
  <cols>
    <col min="1" max="2" width="3.375" style="112" customWidth="1"/>
    <col min="3" max="3" width="3.625" style="112" customWidth="1"/>
    <col min="4" max="4" width="23.5" style="112" customWidth="1"/>
    <col min="5" max="5" width="10.25" style="112" customWidth="1"/>
    <col min="6" max="11" width="10.625" style="112" customWidth="1"/>
    <col min="12" max="16384" width="7" style="112"/>
  </cols>
  <sheetData>
    <row r="1" ht="42" customHeight="1" spans="1:11">
      <c r="A1" s="113" t="s">
        <v>161</v>
      </c>
      <c r="B1" s="113"/>
      <c r="C1" s="113"/>
      <c r="D1" s="113"/>
      <c r="E1" s="113"/>
      <c r="F1" s="113"/>
      <c r="G1" s="113"/>
      <c r="H1" s="113"/>
      <c r="I1" s="113"/>
      <c r="J1" s="113"/>
      <c r="K1" s="113"/>
    </row>
    <row r="2" ht="15" customHeight="1" spans="1:11">
      <c r="A2" s="114" t="s">
        <v>1</v>
      </c>
      <c r="B2" s="114"/>
      <c r="C2" s="114"/>
      <c r="D2" s="114"/>
      <c r="E2" s="115"/>
      <c r="F2" s="116"/>
      <c r="G2" s="116"/>
      <c r="H2" s="116"/>
      <c r="I2" s="116"/>
      <c r="J2" s="116"/>
      <c r="K2" s="134" t="s">
        <v>2</v>
      </c>
    </row>
    <row r="3" s="110" customFormat="1" ht="16.5" customHeight="1" spans="1:11">
      <c r="A3" s="117" t="s">
        <v>87</v>
      </c>
      <c r="B3" s="118"/>
      <c r="C3" s="119"/>
      <c r="D3" s="120" t="s">
        <v>43</v>
      </c>
      <c r="E3" s="121" t="s">
        <v>44</v>
      </c>
      <c r="F3" s="122"/>
      <c r="G3" s="122"/>
      <c r="H3" s="122"/>
      <c r="I3" s="122"/>
      <c r="J3" s="122"/>
      <c r="K3" s="122"/>
    </row>
    <row r="4" s="110" customFormat="1" ht="14.25" customHeight="1" spans="1:11">
      <c r="A4" s="123" t="s">
        <v>55</v>
      </c>
      <c r="B4" s="124" t="s">
        <v>56</v>
      </c>
      <c r="C4" s="124" t="s">
        <v>57</v>
      </c>
      <c r="D4" s="125"/>
      <c r="E4" s="121"/>
      <c r="F4" s="126" t="s">
        <v>89</v>
      </c>
      <c r="G4" s="126"/>
      <c r="H4" s="126"/>
      <c r="I4" s="135" t="s">
        <v>90</v>
      </c>
      <c r="J4" s="136"/>
      <c r="K4" s="137"/>
    </row>
    <row r="5" s="110" customFormat="1" ht="37.5" customHeight="1" spans="1:11">
      <c r="A5" s="123"/>
      <c r="B5" s="124"/>
      <c r="C5" s="124"/>
      <c r="D5" s="127"/>
      <c r="E5" s="121"/>
      <c r="F5" s="121" t="s">
        <v>18</v>
      </c>
      <c r="G5" s="121" t="s">
        <v>137</v>
      </c>
      <c r="H5" s="121" t="s">
        <v>138</v>
      </c>
      <c r="I5" s="121" t="s">
        <v>18</v>
      </c>
      <c r="J5" s="121" t="s">
        <v>93</v>
      </c>
      <c r="K5" s="121" t="s">
        <v>94</v>
      </c>
    </row>
    <row r="6" s="110" customFormat="1" ht="20.1" customHeight="1" spans="1:11">
      <c r="A6" s="128" t="s">
        <v>67</v>
      </c>
      <c r="B6" s="124" t="s">
        <v>67</v>
      </c>
      <c r="C6" s="124" t="s">
        <v>67</v>
      </c>
      <c r="D6" s="124" t="s">
        <v>67</v>
      </c>
      <c r="E6" s="122">
        <v>1</v>
      </c>
      <c r="F6" s="122">
        <v>2</v>
      </c>
      <c r="G6" s="122">
        <v>3</v>
      </c>
      <c r="H6" s="122">
        <v>4</v>
      </c>
      <c r="I6" s="122">
        <v>5</v>
      </c>
      <c r="J6" s="122">
        <v>6</v>
      </c>
      <c r="K6" s="122">
        <v>7</v>
      </c>
    </row>
    <row r="7" s="110" customFormat="1" ht="20.1" customHeight="1" spans="1:11">
      <c r="A7" s="129"/>
      <c r="B7" s="130"/>
      <c r="C7" s="130"/>
      <c r="D7" s="131"/>
      <c r="E7" s="132"/>
      <c r="F7" s="132"/>
      <c r="G7" s="132"/>
      <c r="H7" s="132"/>
      <c r="I7" s="132"/>
      <c r="J7" s="132"/>
      <c r="K7" s="132"/>
    </row>
    <row r="8" s="111" customFormat="1" ht="14.25" spans="1:11">
      <c r="A8" s="133"/>
      <c r="B8" s="133"/>
      <c r="C8" s="133"/>
      <c r="D8" s="133"/>
      <c r="E8" s="133"/>
      <c r="F8" s="133"/>
      <c r="G8" s="133"/>
      <c r="H8" s="133"/>
      <c r="I8" s="133"/>
      <c r="J8" s="133"/>
      <c r="K8" s="133"/>
    </row>
    <row r="9" s="111" customFormat="1" ht="14.25" spans="1:11">
      <c r="A9" s="112"/>
      <c r="B9" s="133"/>
      <c r="C9" s="133"/>
      <c r="D9" s="133"/>
      <c r="E9" s="133"/>
      <c r="F9" s="133"/>
      <c r="G9" s="133"/>
      <c r="H9" s="133"/>
      <c r="I9" s="133"/>
      <c r="J9" s="133"/>
      <c r="K9" s="133"/>
    </row>
    <row r="10" s="111" customFormat="1" ht="14.25" spans="1:11">
      <c r="A10" s="133"/>
      <c r="B10" s="133"/>
      <c r="C10" s="133"/>
      <c r="D10" s="133"/>
      <c r="E10" s="133"/>
      <c r="F10" s="133"/>
      <c r="G10" s="133"/>
      <c r="H10" s="133"/>
      <c r="I10" s="133"/>
      <c r="J10" s="133"/>
      <c r="K10" s="133"/>
    </row>
    <row r="11" s="111" customFormat="1" ht="14.25" spans="1:11">
      <c r="A11" s="133"/>
      <c r="B11" s="133"/>
      <c r="C11" s="133"/>
      <c r="D11" s="133"/>
      <c r="E11" s="133"/>
      <c r="F11" s="133"/>
      <c r="G11" s="133"/>
      <c r="H11" s="133"/>
      <c r="I11" s="133"/>
      <c r="J11" s="133"/>
      <c r="K11" s="133"/>
    </row>
    <row r="12" s="111" customFormat="1" ht="14.25" spans="1:11">
      <c r="A12" s="133"/>
      <c r="B12" s="133"/>
      <c r="C12" s="133"/>
      <c r="D12" s="133"/>
      <c r="E12" s="133"/>
      <c r="F12" s="133"/>
      <c r="G12" s="133"/>
      <c r="H12" s="133"/>
      <c r="I12" s="133"/>
      <c r="J12" s="133"/>
      <c r="K12" s="133"/>
    </row>
    <row r="13" s="111" customFormat="1" ht="14.25"/>
    <row r="14" s="111" customFormat="1" ht="14.25"/>
    <row r="15" s="111" customFormat="1" ht="14.25"/>
    <row r="16" s="111" customFormat="1" ht="14.25"/>
    <row r="17" s="111" customFormat="1" ht="14.25"/>
    <row r="18" s="111" customFormat="1" ht="14.25"/>
    <row r="19" s="111" customFormat="1" ht="14.25"/>
    <row r="20" s="111" customFormat="1" ht="14.25"/>
    <row r="21" s="111" customFormat="1" ht="14.25"/>
    <row r="22" s="111" customFormat="1" ht="14.25"/>
    <row r="23" s="111" customFormat="1" ht="14.25"/>
    <row r="24" s="111" customFormat="1" ht="14.25"/>
    <row r="25" s="111" customFormat="1" ht="14.25"/>
    <row r="26" s="111" customFormat="1" ht="14.25"/>
    <row r="27" s="111" customFormat="1" ht="14.25"/>
    <row r="28" s="111" customFormat="1" ht="14.25"/>
    <row r="29" s="111" customFormat="1" ht="14.25"/>
    <row r="30" s="111" customFormat="1" ht="14.25"/>
    <row r="31" s="111"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F10" sqref="F10"/>
    </sheetView>
  </sheetViews>
  <sheetFormatPr defaultColWidth="8.875" defaultRowHeight="14.25" outlineLevelCol="3"/>
  <cols>
    <col min="1" max="1" width="38" style="93" customWidth="1"/>
    <col min="2" max="2" width="15.5" style="93" customWidth="1"/>
    <col min="3" max="3" width="37.625" style="93" customWidth="1"/>
    <col min="4" max="4" width="14.625" style="93" customWidth="1"/>
    <col min="5" max="32" width="9" style="93"/>
    <col min="33" max="16384" width="8.875" style="93"/>
  </cols>
  <sheetData>
    <row r="1" ht="42" customHeight="1" spans="1:4">
      <c r="A1" s="94" t="s">
        <v>162</v>
      </c>
      <c r="B1" s="94"/>
      <c r="C1" s="94"/>
      <c r="D1" s="94"/>
    </row>
    <row r="2" ht="15" customHeight="1" spans="1:4">
      <c r="A2" s="95" t="s">
        <v>1</v>
      </c>
      <c r="B2" s="95"/>
      <c r="C2" s="95"/>
      <c r="D2" s="96" t="s">
        <v>2</v>
      </c>
    </row>
    <row r="3" ht="21" customHeight="1" spans="1:4">
      <c r="A3" s="97" t="s">
        <v>163</v>
      </c>
      <c r="B3" s="98" t="s">
        <v>164</v>
      </c>
      <c r="C3" s="97" t="s">
        <v>163</v>
      </c>
      <c r="D3" s="98" t="s">
        <v>165</v>
      </c>
    </row>
    <row r="4" ht="21" customHeight="1" spans="1:4">
      <c r="A4" s="99" t="s">
        <v>166</v>
      </c>
      <c r="B4" s="100" t="s">
        <v>154</v>
      </c>
      <c r="C4" s="101" t="s">
        <v>167</v>
      </c>
      <c r="D4" s="100" t="s">
        <v>154</v>
      </c>
    </row>
    <row r="5" ht="21" customHeight="1" spans="1:4">
      <c r="A5" s="99" t="s">
        <v>168</v>
      </c>
      <c r="B5" s="100" t="s">
        <v>154</v>
      </c>
      <c r="C5" s="101" t="s">
        <v>169</v>
      </c>
      <c r="D5" s="100" t="s">
        <v>154</v>
      </c>
    </row>
    <row r="6" ht="21" customHeight="1" spans="1:4">
      <c r="A6" s="99" t="s">
        <v>170</v>
      </c>
      <c r="B6" s="100" t="s">
        <v>154</v>
      </c>
      <c r="C6" s="101" t="s">
        <v>171</v>
      </c>
      <c r="D6" s="100" t="s">
        <v>154</v>
      </c>
    </row>
    <row r="7" ht="21" customHeight="1" spans="1:4">
      <c r="A7" s="99" t="s">
        <v>172</v>
      </c>
      <c r="B7" s="100" t="s">
        <v>154</v>
      </c>
      <c r="C7" s="101" t="s">
        <v>173</v>
      </c>
      <c r="D7" s="100" t="s">
        <v>154</v>
      </c>
    </row>
    <row r="8" ht="21" customHeight="1" spans="1:4">
      <c r="A8" s="99" t="s">
        <v>174</v>
      </c>
      <c r="B8" s="100" t="s">
        <v>154</v>
      </c>
      <c r="C8" s="101" t="s">
        <v>175</v>
      </c>
      <c r="D8" s="100" t="s">
        <v>154</v>
      </c>
    </row>
    <row r="9" ht="21" customHeight="1" spans="1:4">
      <c r="A9" s="99"/>
      <c r="B9" s="100" t="s">
        <v>154</v>
      </c>
      <c r="C9" s="101"/>
      <c r="D9" s="100" t="s">
        <v>154</v>
      </c>
    </row>
    <row r="10" s="91" customFormat="1" ht="21" customHeight="1" spans="1:4">
      <c r="A10" s="102" t="s">
        <v>176</v>
      </c>
      <c r="B10" s="103" t="s">
        <v>154</v>
      </c>
      <c r="C10" s="104" t="s">
        <v>177</v>
      </c>
      <c r="D10" s="103" t="s">
        <v>154</v>
      </c>
    </row>
    <row r="11" s="92" customFormat="1" ht="21" customHeight="1" spans="1:4">
      <c r="A11" s="105" t="s">
        <v>178</v>
      </c>
      <c r="B11" s="106" t="s">
        <v>154</v>
      </c>
      <c r="C11" s="107" t="s">
        <v>179</v>
      </c>
      <c r="D11" s="106" t="s">
        <v>154</v>
      </c>
    </row>
    <row r="12" ht="21" customHeight="1" spans="1:4">
      <c r="A12" s="108" t="s">
        <v>180</v>
      </c>
      <c r="B12" s="100" t="s">
        <v>154</v>
      </c>
      <c r="C12" s="105"/>
      <c r="D12" s="100" t="s">
        <v>154</v>
      </c>
    </row>
    <row r="13" ht="21" customHeight="1" spans="1:4">
      <c r="A13" s="107"/>
      <c r="B13" s="100" t="s">
        <v>154</v>
      </c>
      <c r="C13" s="105"/>
      <c r="D13" s="100" t="s">
        <v>154</v>
      </c>
    </row>
    <row r="14" ht="21" customHeight="1" spans="1:4">
      <c r="A14" s="102" t="s">
        <v>39</v>
      </c>
      <c r="B14" s="103" t="s">
        <v>154</v>
      </c>
      <c r="C14" s="104" t="s">
        <v>40</v>
      </c>
      <c r="D14" s="103" t="s">
        <v>154</v>
      </c>
    </row>
    <row r="15" s="91" customFormat="1" ht="21" customHeight="1" spans="1:4">
      <c r="A15" s="93"/>
      <c r="B15" s="93"/>
      <c r="C15" s="93"/>
      <c r="D15" s="93"/>
    </row>
    <row r="16" spans="4:4">
      <c r="D16" s="109"/>
    </row>
    <row r="17" spans="2:2">
      <c r="B17" s="109">
        <v>0</v>
      </c>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19</vt:i4>
      </vt:variant>
    </vt:vector>
  </HeadingPairs>
  <TitlesOfParts>
    <vt:vector size="19"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2020年部门（单位）整体绩效目标表</vt:lpstr>
      <vt:lpstr>测绘费绩效目标</vt:lpstr>
      <vt:lpstr>2020年中央重点生态保护修复治理</vt:lpstr>
      <vt:lpstr>伊滨区农村房屋不动产登记项目</vt:lpstr>
      <vt:lpstr>第三次全国土地调查工作</vt:lpstr>
      <vt:lpstr>区域性评估项目费</vt:lpstr>
      <vt:lpstr>后勤服务费</vt:lpstr>
      <vt:lpstr>压覆矿产储量核实项目费</vt:lpstr>
      <vt:lpstr>2020年洛阳经济开发区土地集约利用评价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2019-03-06T10:42:00Z</dcterms:created>
  <dcterms:modified xsi:type="dcterms:W3CDTF">2021-06-08T09:28:39Z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EDOID">
    <vt:i4>68024</vt:i4>
  </property>
  <property fmtid="{D5CDD505-2E9C-101B-9397-08002B2CF9AE}" pid="4" name="KSORubyTemplateID">
    <vt:lpwstr>10</vt:lpwstr>
  </property>
  <property fmtid="{D5CDD505-2E9C-101B-9397-08002B2CF9AE}" pid="5" name="KSOReadingLayout">
    <vt:bool>false</vt:bool>
  </property>
</Properties>
</file>