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77"/>
  </bookViews>
  <sheets>
    <sheet name="1.2020年伊滨经开区一般公共预算收入预算表" sheetId="14" r:id="rId1"/>
    <sheet name="2.2020年伊滨经开区一般公共预算支出表" sheetId="15" r:id="rId2"/>
    <sheet name="3.2020年伊滨经开区本级支出预算表" sheetId="32" r:id="rId3"/>
    <sheet name="4.2020年伊滨经开区一般公共预算基本支出预算表  " sheetId="18" r:id="rId4"/>
    <sheet name="5.2020年市对区一般公共预算税收返还和转移支付表" sheetId="33" r:id="rId5"/>
    <sheet name="6.2020年区对乡镇一般公共预算税收返还和转移支付预算支出表" sheetId="34" r:id="rId6"/>
    <sheet name="7.2020年伊滨经开区政府性基金收入预算表" sheetId="35" r:id="rId7"/>
    <sheet name="8.2020年伊滨经开区政府性基金支出预算表" sheetId="16" r:id="rId8"/>
    <sheet name="9.2020年伊滨经开区政府性基金转移支付预算表" sheetId="36" r:id="rId9"/>
    <sheet name="10.2020年伊滨经开区政府性基金转移支付预算表 (乡)" sheetId="37" r:id="rId10"/>
    <sheet name="11.2020年伊滨经开区国有资本经营收入预算表" sheetId="24" r:id="rId11"/>
    <sheet name="12.2020年伊滨经开区国有资本经营支出预算表" sheetId="38" r:id="rId12"/>
    <sheet name="13.2020年伊滨经开区国有资本经营转移支付表" sheetId="40" r:id="rId13"/>
    <sheet name="14.2020年伊滨经开区社会保险基金收入预算表" sheetId="22" r:id="rId14"/>
    <sheet name="15.2020年伊滨经开区社会保险基金支出预算表" sheetId="23" r:id="rId15"/>
    <sheet name="16.2020年部门“三公”经费支出预算表" sheetId="19" r:id="rId16"/>
    <sheet name="17.一般债务限额和余额情况表" sheetId="29" r:id="rId17"/>
    <sheet name="18.专项债务限额和余额情况表" sheetId="30" r:id="rId18"/>
  </sheets>
  <definedNames>
    <definedName name="_xlnm._FilterDatabase" localSheetId="2" hidden="1">'3.2020年伊滨经开区本级支出预算表'!$A$4:$D$392</definedName>
    <definedName name="_xlnm.Print_Titles" localSheetId="2">'3.2020年伊滨经开区本级支出预算表'!$1:$4</definedName>
  </definedNames>
  <calcPr calcId="144525"/>
</workbook>
</file>

<file path=xl/sharedStrings.xml><?xml version="1.0" encoding="utf-8"?>
<sst xmlns="http://schemas.openxmlformats.org/spreadsheetml/2006/main" count="641" uniqueCount="492">
  <si>
    <t>表一</t>
  </si>
  <si>
    <t>2020年伊滨经开区一般公共预算收入预算表</t>
  </si>
  <si>
    <t>单位：万元</t>
  </si>
  <si>
    <t>项    目</t>
  </si>
  <si>
    <t>2019年执行数</t>
  </si>
  <si>
    <t>2020年预算数</t>
  </si>
  <si>
    <t>预算数为上年执行数的%</t>
  </si>
  <si>
    <t>合    计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</si>
  <si>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</si>
  <si>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</si>
  <si>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</si>
  <si>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</si>
  <si>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</si>
  <si>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</si>
  <si>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</si>
  <si>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</si>
  <si>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</si>
  <si>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</si>
  <si>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</si>
  <si>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</si>
  <si>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其他税收收入</t>
  </si>
  <si>
    <t>非税收入</t>
  </si>
  <si>
    <t>专项收入</t>
  </si>
  <si>
    <t>行政事业性收费</t>
  </si>
  <si>
    <t>罚没收入</t>
  </si>
  <si>
    <t>国有资源（资产）有偿使用收入</t>
  </si>
  <si>
    <t>捐赠收入</t>
  </si>
  <si>
    <t>其他收入</t>
  </si>
  <si>
    <t xml:space="preserve">    其他收入</t>
  </si>
  <si>
    <t>收入合计</t>
  </si>
  <si>
    <t xml:space="preserve"> </t>
  </si>
  <si>
    <t>表二</t>
  </si>
  <si>
    <t>2020年伊滨经开区一般公共预算支出表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</si>
  <si>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</si>
  <si>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</si>
  <si>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</si>
  <si>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</si>
  <si>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</si>
  <si>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</si>
  <si>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</si>
  <si>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</si>
  <si>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</si>
  <si>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</si>
  <si>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</si>
  <si>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</si>
  <si>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</si>
  <si>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</si>
  <si>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</si>
  <si>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</si>
  <si>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</si>
  <si>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</si>
  <si>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</si>
  <si>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表三</t>
  </si>
  <si>
    <t>2020年伊滨经开区本级支出预算表</t>
  </si>
  <si>
    <t>预算数为上年决算数的%</t>
  </si>
  <si>
    <t>一、一般公共服务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</si>
  <si>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</si>
  <si>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</si>
  <si>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</si>
  <si>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</si>
  <si>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政协事务</t>
  </si>
  <si>
    <t xml:space="preserve">      一般行政管理事务</t>
  </si>
  <si>
    <t xml:space="preserve">      政协会议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</si>
  <si>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</si>
  <si>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</si>
  <si>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</si>
  <si>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</si>
  <si>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</si>
  <si>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</si>
  <si>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</si>
  <si>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</si>
  <si>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</si>
  <si>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</si>
  <si>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</si>
  <si>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</si>
  <si>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</si>
  <si>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</si>
  <si>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</si>
  <si>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</si>
  <si>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协税护税</t>
  </si>
  <si>
    <t xml:space="preserve">    审计事务</t>
  </si>
  <si>
    <t xml:space="preserve">      审计业务</t>
  </si>
  <si>
    <t xml:space="preserve">      审计管理</t>
  </si>
  <si>
    <t xml:space="preserve">    人力资源事务</t>
  </si>
  <si>
    <t xml:space="preserve">      事业运行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</si>
  <si>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</si>
  <si>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</si>
  <si>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</si>
  <si>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</si>
  <si>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国际经济合作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</si>
  <si>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</si>
  <si>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</si>
  <si>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</si>
  <si>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</si>
  <si>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  其他档案事务支出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</si>
  <si>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</si>
  <si>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</si>
  <si>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</si>
  <si>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</si>
  <si>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</si>
  <si>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</si>
  <si>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</si>
  <si>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</si>
  <si>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宣传事务</t>
  </si>
  <si>
    <t xml:space="preserve">      宣传管理</t>
  </si>
  <si>
    <t xml:space="preserve">    统战事务</t>
  </si>
  <si>
    <t xml:space="preserve">      宗教事务</t>
  </si>
  <si>
    <t xml:space="preserve">    网信事务</t>
  </si>
  <si>
    <t xml:space="preserve">    市场监督管理事务</t>
  </si>
  <si>
    <t xml:space="preserve">      市场主体管理</t>
  </si>
  <si>
    <t xml:space="preserve">      市场秩序执法</t>
  </si>
  <si>
    <t xml:space="preserve">      食品安全监管</t>
  </si>
  <si>
    <t xml:space="preserve">    其他一般公共服务支出</t>
  </si>
  <si>
    <t xml:space="preserve">      其他一般公共服务支出</t>
  </si>
  <si>
    <t>四、公共安全支出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</si>
  <si>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</si>
  <si>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</si>
  <si>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</si>
  <si>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</si>
  <si>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</si>
  <si>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</si>
  <si>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</si>
  <si>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</si>
  <si>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</si>
  <si>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社区矫正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</si>
  <si>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</si>
  <si>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</si>
  <si>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</si>
  <si>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</si>
  <si>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</si>
  <si>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</si>
  <si>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</si>
  <si>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</si>
  <si>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</si>
  <si>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高等教育</t>
  </si>
  <si>
    <t xml:space="preserve">      其他普通教育支出</t>
  </si>
  <si>
    <t xml:space="preserve">    职业教育</t>
  </si>
  <si>
    <t xml:space="preserve">      高等职业教育</t>
  </si>
  <si>
    <t xml:space="preserve">    教育费附加安排的支出</t>
  </si>
  <si>
    <t xml:space="preserve">      农村中小学校舍建设</t>
  </si>
  <si>
    <t xml:space="preserve">      城市中小学教学设施</t>
  </si>
  <si>
    <t xml:space="preserve">    其他教育支出</t>
  </si>
  <si>
    <t>六、科学技术支出</t>
  </si>
  <si>
    <t xml:space="preserve">    科学技术管理事务</t>
  </si>
  <si>
    <t xml:space="preserve">    应用研究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</si>
  <si>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</si>
  <si>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</si>
  <si>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</si>
  <si>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</si>
  <si>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</si>
  <si>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其他科技条件与服务支出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</si>
  <si>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</si>
  <si>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</si>
  <si>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</si>
  <si>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</si>
  <si>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</si>
  <si>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</si>
  <si>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</si>
  <si>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</si>
  <si>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</si>
  <si>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</si>
  <si>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</si>
  <si>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</si>
  <si>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</si>
  <si>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</si>
  <si>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</si>
  <si>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</si>
  <si>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</si>
  <si>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</si>
  <si>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</si>
  <si>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</si>
  <si>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</si>
  <si>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</si>
  <si>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社会保险业务管理事务</t>
  </si>
  <si>
    <t xml:space="preserve">      社会保险经办机构</t>
  </si>
  <si>
    <t xml:space="preserve">      劳动人事争议调解仲裁</t>
  </si>
  <si>
    <t xml:space="preserve">    民政管理事务</t>
  </si>
  <si>
    <t xml:space="preserve">      行政区划和地名管理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</si>
  <si>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</si>
  <si>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</si>
  <si>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</si>
  <si>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</si>
  <si>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</si>
  <si>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</si>
  <si>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</si>
  <si>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</si>
  <si>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</si>
  <si>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</si>
  <si>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</si>
  <si>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</si>
  <si>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</si>
  <si>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</si>
  <si>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</si>
  <si>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</si>
  <si>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</si>
  <si>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</si>
  <si>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</si>
  <si>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</si>
  <si>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</si>
  <si>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</si>
  <si>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</si>
  <si>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</si>
  <si>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</si>
  <si>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其他社会福利支出</t>
  </si>
  <si>
    <t xml:space="preserve">    残疾人事业</t>
  </si>
  <si>
    <t xml:space="preserve">      残疾人康复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</si>
  <si>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</si>
  <si>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</si>
  <si>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</si>
  <si>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</si>
  <si>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</si>
  <si>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</si>
  <si>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</si>
  <si>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</si>
  <si>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</si>
  <si>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</si>
  <si>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</si>
  <si>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</si>
  <si>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</si>
  <si>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</si>
  <si>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</si>
  <si>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</si>
  <si>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</si>
  <si>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</si>
  <si>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</si>
  <si>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其他社会保障和就业支出</t>
  </si>
  <si>
    <t>九、卫生健康支出</t>
  </si>
  <si>
    <t xml:space="preserve">    卫生健康管理事务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</si>
  <si>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</si>
  <si>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</si>
  <si>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</si>
  <si>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</si>
  <si>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</si>
  <si>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</si>
  <si>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</si>
  <si>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</si>
  <si>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</si>
  <si>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</si>
  <si>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</si>
  <si>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</si>
  <si>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</si>
  <si>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</si>
  <si>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</si>
  <si>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</si>
  <si>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</si>
  <si>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</si>
  <si>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</si>
  <si>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</si>
  <si>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</si>
  <si>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</si>
  <si>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</si>
  <si>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</si>
  <si>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</si>
  <si>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其他医疗保障管理事务支出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</si>
  <si>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</si>
  <si>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</si>
  <si>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</si>
  <si>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</si>
  <si>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</si>
  <si>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</si>
  <si>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</si>
  <si>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</si>
  <si>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</si>
  <si>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</si>
  <si>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</si>
  <si>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</si>
  <si>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</si>
  <si>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退耕还林还草</t>
  </si>
  <si>
    <t xml:space="preserve">      退耕现金</t>
  </si>
  <si>
    <t xml:space="preserve">      其他退耕还林还草支出</t>
  </si>
  <si>
    <t xml:space="preserve">    能源节约利用</t>
  </si>
  <si>
    <t xml:space="preserve">    污染减排</t>
  </si>
  <si>
    <t xml:space="preserve">      生态环境监测与信息</t>
  </si>
  <si>
    <t>十一、城乡社区支出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</si>
  <si>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</si>
  <si>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</si>
  <si>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</si>
  <si>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</si>
  <si>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</si>
  <si>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</si>
  <si>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</si>
  <si>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</si>
  <si>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</si>
  <si>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</si>
  <si>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</si>
  <si>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</si>
  <si>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病虫害控制</t>
  </si>
  <si>
    <t xml:space="preserve">      农村社会事业</t>
  </si>
  <si>
    <t xml:space="preserve">      农村道路建设</t>
  </si>
  <si>
    <t xml:space="preserve">      其他农业农村支出</t>
  </si>
  <si>
    <t xml:space="preserve">    林业和草原</t>
  </si>
  <si>
    <t xml:space="preserve">      森林资源培育</t>
  </si>
  <si>
    <t xml:space="preserve">      森林生态效益补偿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</si>
  <si>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</si>
  <si>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</si>
  <si>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</si>
  <si>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</si>
  <si>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防汛</t>
  </si>
  <si>
    <t xml:space="preserve">      农村水利</t>
  </si>
  <si>
    <t xml:space="preserve">      大中型水库移民后期扶持专项支出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</si>
  <si>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</si>
  <si>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</si>
  <si>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</si>
  <si>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</si>
  <si>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扶贫贷款奖补和贴息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</si>
  <si>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</si>
  <si>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</si>
  <si>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</si>
  <si>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</si>
  <si>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</si>
  <si>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</si>
  <si>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</si>
  <si>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</si>
  <si>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目标价格补贴</t>
  </si>
  <si>
    <t xml:space="preserve">      棉花目标价格补贴</t>
  </si>
  <si>
    <t xml:space="preserve">    其他农林水支出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</si>
  <si>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</si>
  <si>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</si>
  <si>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</si>
  <si>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</si>
  <si>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</si>
  <si>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</si>
  <si>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车辆购置税支出</t>
  </si>
  <si>
    <t xml:space="preserve">      车辆购置税用于农村公路建设支出</t>
  </si>
  <si>
    <t>十四、资源勘探工业信息等支出</t>
  </si>
  <si>
    <t xml:space="preserve">    制造业</t>
  </si>
  <si>
    <t xml:space="preserve">      通信设备、计算机及其他电子设备制造业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</si>
  <si>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</si>
  <si>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</si>
  <si>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</si>
  <si>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支持中小企业发展和管理支出</t>
  </si>
  <si>
    <t xml:space="preserve">      中小企业发展专项</t>
  </si>
  <si>
    <t>十五、商业服务业等支出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</si>
  <si>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</si>
  <si>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</si>
  <si>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</si>
  <si>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</si>
  <si>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>十六、金融支出</t>
  </si>
  <si>
    <t xml:space="preserve">    其他金融支出</t>
  </si>
  <si>
    <t>十八、自然资源海洋气象等支出</t>
  </si>
  <si>
    <t xml:space="preserve">    自然资源事务</t>
  </si>
  <si>
    <t xml:space="preserve">      自然资源利用与保护</t>
  </si>
  <si>
    <t xml:space="preserve">      自然资源行业业务管理</t>
  </si>
  <si>
    <t xml:space="preserve">      土地资源储备支出</t>
  </si>
  <si>
    <t xml:space="preserve">      地质矿产资源与环境调查</t>
  </si>
  <si>
    <t xml:space="preserve">      其他自然资源事务支出</t>
  </si>
  <si>
    <t>十九、住房保障支出</t>
  </si>
  <si>
    <t xml:space="preserve">    保障性安居工程支出</t>
  </si>
  <si>
    <t xml:space="preserve">      农村危房改造</t>
  </si>
  <si>
    <t xml:space="preserve">    住房改革支出</t>
  </si>
  <si>
    <t xml:space="preserve">      住房公积金</t>
  </si>
  <si>
    <t>二十、粮油物资储备支出</t>
  </si>
  <si>
    <t xml:space="preserve">    粮油事务</t>
  </si>
  <si>
    <t xml:space="preserve">      其他粮油事务支出</t>
  </si>
  <si>
    <t>二十一、灾害防治及应急管理支出</t>
  </si>
  <si>
    <t xml:space="preserve">    应急管理事务</t>
  </si>
  <si>
    <t xml:space="preserve">      安全监管</t>
  </si>
  <si>
    <t xml:space="preserve">    消防事务</t>
  </si>
  <si>
    <t xml:space="preserve">      一般行政管理实务</t>
  </si>
  <si>
    <t xml:space="preserve">      消防应急救援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</si>
  <si>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</si>
  <si>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</si>
  <si>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</si>
  <si>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</si>
  <si>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</si>
  <si>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>二十二、预备费</t>
  </si>
  <si>
    <t>支出合计</t>
  </si>
  <si>
    <t>表四</t>
  </si>
  <si>
    <t>2020年伊滨经开区一般公共预算基本支出预算表      （按政府预算支出经济分类科目）</t>
  </si>
  <si>
    <t>机关工资福利支出</t>
  </si>
  <si>
    <t>工资奖金津补贴</t>
  </si>
  <si>
    <t>社会保障缴费</t>
  </si>
  <si>
    <t>住房公积金</t>
  </si>
  <si>
    <t>机关商品和服务支出</t>
  </si>
  <si>
    <t>办公经费</t>
  </si>
  <si>
    <t>专用材料购置费</t>
  </si>
  <si>
    <t>委托业务费</t>
  </si>
  <si>
    <t>公务接待费</t>
  </si>
  <si>
    <t>公务用车运行维护费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</si>
  <si>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</si>
  <si>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</si>
  <si>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</si>
  <si>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</si>
  <si>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</si>
  <si>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</si>
  <si>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表五</t>
  </si>
  <si>
    <t>2020年市对区一般公共预算税收返还和转移支付表</t>
  </si>
  <si>
    <t>市补助我区资金</t>
  </si>
  <si>
    <t>区本级安排支出</t>
  </si>
  <si>
    <t>返还性收入</t>
  </si>
  <si>
    <t xml:space="preserve">  增值税五五分享税收返还收入</t>
  </si>
  <si>
    <t>一般性转移支付</t>
  </si>
  <si>
    <t xml:space="preserve">  均衡性转移支付收入</t>
  </si>
  <si>
    <t xml:space="preserve">  结算补助收入</t>
  </si>
  <si>
    <t xml:space="preserve">  教育共同财政事权转移支付收入</t>
  </si>
  <si>
    <t xml:space="preserve">  文化旅游体育与传媒共同财政事权转移支付收入</t>
  </si>
  <si>
    <t xml:space="preserve">  社会保障和就业共同财政事权转移支付收入</t>
  </si>
  <si>
    <t xml:space="preserve">  医疗卫生共同财政事权转移支付收入</t>
  </si>
  <si>
    <t xml:space="preserve">  节能环保共同财政事权转移支付收入</t>
  </si>
  <si>
    <t xml:space="preserve">  农林水共同财政事权转移支付收入</t>
  </si>
  <si>
    <t>专项转移支付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</si>
  <si>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</si>
  <si>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</si>
  <si>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</si>
  <si>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</si>
  <si>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农林水</t>
  </si>
  <si>
    <t xml:space="preserve">  商业服务业等</t>
  </si>
  <si>
    <t xml:space="preserve">  自然资源海洋气象等</t>
  </si>
  <si>
    <t xml:space="preserve">  灾害防治及应急管理</t>
  </si>
  <si>
    <t>表六</t>
  </si>
  <si>
    <t>2020年区对乡镇一般公共预算税收返还和转移支付预算支出表    （分乡镇）</t>
  </si>
  <si>
    <t>乡    镇</t>
  </si>
  <si>
    <t>诸葛镇</t>
  </si>
  <si>
    <t>李村镇</t>
  </si>
  <si>
    <t>庞村镇</t>
  </si>
  <si>
    <t>寇店镇</t>
  </si>
  <si>
    <t>佃庄镇</t>
  </si>
  <si>
    <t>表七</t>
  </si>
  <si>
    <t>2020年伊滨经开区政府性基金收入预算表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</si>
  <si>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</si>
  <si>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</si>
  <si>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</si>
  <si>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</si>
  <si>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</si>
  <si>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</si>
  <si>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车辆通行费收入</t>
  </si>
  <si>
    <t>污水处理费收入</t>
  </si>
  <si>
    <t>彩票发行机构和彩票销售机构的业务费用</t>
  </si>
  <si>
    <t>表八</t>
  </si>
  <si>
    <t>2020年伊滨经开区政府性基金支出预算表</t>
  </si>
  <si>
    <t>文化旅游体育与传媒支出</t>
  </si>
  <si>
    <t xml:space="preserve">   旅游发展基金支出</t>
  </si>
  <si>
    <t xml:space="preserve">  大中型水库移民后期扶持基金支出</t>
  </si>
  <si>
    <t xml:space="preserve">  大中型水库库区基金支出</t>
  </si>
  <si>
    <t xml:space="preserve">  车辆通行费安排的支出</t>
  </si>
  <si>
    <t>其他支出</t>
  </si>
  <si>
    <t xml:space="preserve">  彩票公益金安排的支出</t>
  </si>
  <si>
    <t>表九</t>
  </si>
  <si>
    <t>2020年伊滨经开区政府性基金转移支付预算表</t>
  </si>
  <si>
    <t>金    额</t>
  </si>
  <si>
    <t>转移性支出</t>
  </si>
  <si>
    <t xml:space="preserve">    大中型水库移民后期扶持基金支出</t>
  </si>
  <si>
    <t xml:space="preserve">    大中型水库库区基金支出</t>
  </si>
  <si>
    <t xml:space="preserve">    彩票公益金安排的支出</t>
  </si>
  <si>
    <t>表十</t>
  </si>
  <si>
    <t>2020年伊滨经开区政府性基金转移支付预算表           （分乡镇）</t>
  </si>
  <si>
    <t>政府基金转移性收入</t>
  </si>
  <si>
    <t>政府基金转移性支出</t>
  </si>
  <si>
    <t>表十一</t>
  </si>
  <si>
    <t>2020年伊滨经开区国有资本经营收入预算表</t>
  </si>
  <si>
    <t>收入预算数</t>
  </si>
  <si>
    <t>表十二</t>
  </si>
  <si>
    <t>2020年伊滨经开区国有资本经营支出预算表</t>
  </si>
  <si>
    <t>表十三</t>
  </si>
  <si>
    <t>2020年伊滨经开区国有资本经营转移支付支出预算表</t>
  </si>
  <si>
    <t>转移支付收入</t>
  </si>
  <si>
    <t>转移支付支出</t>
  </si>
  <si>
    <t>表十四</t>
  </si>
  <si>
    <t>2020年伊滨经开区社会保险基金收入预算表</t>
  </si>
  <si>
    <t>预算收入</t>
  </si>
  <si>
    <t>机关事业单位养老保险基金收入</t>
  </si>
  <si>
    <t> 基本养老保险费收入</t>
  </si>
  <si>
    <t>城乡居民基本养老保险基金收入</t>
  </si>
  <si>
    <t>本年收入合计</t>
  </si>
  <si>
    <t>上年滚存结余</t>
  </si>
  <si>
    <t>收入总计</t>
  </si>
  <si>
    <t>表十五</t>
  </si>
  <si>
    <t>2020年伊滨经开区社会保险基金支出预算表</t>
  </si>
  <si>
    <t>预算支出</t>
  </si>
  <si>
    <t>机关事业单位养老保险基金支出</t>
  </si>
  <si>
    <t> 基本养老保险费支出</t>
  </si>
  <si>
    <t>城乡居民基本养老保险基金支出</t>
  </si>
  <si>
    <t>本年支出合计</t>
  </si>
  <si>
    <t>本年滚存结余</t>
  </si>
  <si>
    <t>表十六</t>
  </si>
  <si>
    <t>2020年伊滨经开区一般公共预算“三公”经费支出预算表</t>
  </si>
  <si>
    <t>2019年预算数</t>
  </si>
  <si>
    <t>增长%</t>
  </si>
  <si>
    <t>因公出国（境）费用</t>
  </si>
  <si>
    <t>公务用车费</t>
  </si>
  <si>
    <t>其中：（1）公务用车运行维护费</t>
  </si>
  <si>
    <t xml:space="preserve">      （2）公务车购置费</t>
  </si>
  <si>
    <t>表十七</t>
  </si>
  <si>
    <t>2020年伊滨经开区政府一般债务限额                   和2019年政府一般债务余额情况表</t>
  </si>
  <si>
    <t>单    位</t>
  </si>
  <si>
    <t>政府一般债务限额</t>
  </si>
  <si>
    <t>政府一般债务余额</t>
  </si>
  <si>
    <t>全    区</t>
  </si>
  <si>
    <t>表十八</t>
  </si>
  <si>
    <t>2020年伊滨经开区政府专项债务限额                 和2019年政府专项债务余额情况表</t>
  </si>
  <si>
    <t>政府专项债务限额</t>
  </si>
  <si>
    <t>政府专项债务余额</t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</si>
</sst>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0_ "/>
    <numFmt numFmtId="44" formatCode="_ &quot;￥&quot;* #,##0.00_ ;_ &quot;￥&quot;* \-#,##0.00_ ;_ &quot;￥&quot;* &quot;-&quot;??_ ;_ @_ "/>
    <numFmt numFmtId="178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#,##0.00_ "/>
  </numFmts>
  <fonts count="47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b/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color rgb="FF4E4E4E"/>
      <name val="宋体"/>
      <charset val="134"/>
    </font>
    <font>
      <b/>
      <sz val="12"/>
      <color rgb="FF4E4E4E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b/>
      <sz val="16"/>
      <color indexed="0"/>
      <name val="黑体"/>
      <charset val="134"/>
    </font>
    <font>
      <sz val="14"/>
      <color indexed="0"/>
      <name val="方正小标宋简体"/>
      <charset val="134"/>
    </font>
    <font>
      <sz val="12"/>
      <color indexed="0"/>
      <name val="宋体"/>
      <charset val="134"/>
    </font>
    <font>
      <b/>
      <sz val="12"/>
      <color indexed="0"/>
      <name val="宋体"/>
      <charset val="134"/>
    </font>
    <font>
      <sz val="12"/>
      <color rgb="FFFF0000"/>
      <name val="宋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9" borderId="1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7" borderId="11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43" fillId="13" borderId="12" applyNumberFormat="0" applyAlignment="0" applyProtection="0">
      <alignment vertical="center"/>
    </xf>
    <xf numFmtId="0" fontId="45" fillId="28" borderId="18" applyNumberFormat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1" fontId="7" fillId="0" borderId="0" xfId="0" applyNumberFormat="1" applyFont="1" applyFill="1" applyAlignment="1"/>
    <xf numFmtId="1" fontId="8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Continuous" vertical="center"/>
    </xf>
    <xf numFmtId="179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53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7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 indent="1"/>
    </xf>
    <xf numFmtId="0" fontId="0" fillId="0" borderId="1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 indent="1"/>
    </xf>
    <xf numFmtId="0" fontId="21" fillId="0" borderId="8" xfId="0" applyFont="1" applyFill="1" applyBorder="1" applyAlignment="1">
      <alignment horizontal="left" vertical="center" indent="1"/>
    </xf>
    <xf numFmtId="0" fontId="21" fillId="0" borderId="1" xfId="0" applyNumberFormat="1" applyFont="1" applyFill="1" applyBorder="1" applyAlignment="1">
      <alignment horizontal="right" vertical="center" wrapText="1"/>
    </xf>
    <xf numFmtId="176" fontId="2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23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17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left" vertical="center"/>
      <protection locked="0"/>
    </xf>
    <xf numFmtId="178" fontId="0" fillId="0" borderId="1" xfId="0" applyNumberFormat="1" applyFont="1" applyFill="1" applyBorder="1" applyAlignment="1" applyProtection="1">
      <alignment horizontal="left" vertical="center"/>
      <protection locked="0"/>
    </xf>
    <xf numFmtId="177" fontId="0" fillId="0" borderId="3" xfId="0" applyNumberFormat="1" applyFont="1" applyFill="1" applyBorder="1" applyAlignment="1" applyProtection="1">
      <alignment horizontal="left" vertical="center"/>
      <protection locked="0"/>
    </xf>
    <xf numFmtId="178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176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0" fillId="0" borderId="1" xfId="6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5" fillId="0" borderId="1" xfId="6" applyNumberFormat="1" applyFont="1" applyFill="1" applyBorder="1" applyAlignment="1">
      <alignment horizontal="right" vertical="center"/>
    </xf>
    <xf numFmtId="178" fontId="5" fillId="0" borderId="1" xfId="6" applyNumberFormat="1" applyFont="1" applyFill="1" applyBorder="1" applyAlignment="1">
      <alignment horizontal="right" vertical="center"/>
    </xf>
    <xf numFmtId="0" fontId="0" fillId="0" borderId="1" xfId="6" applyFont="1" applyFill="1" applyBorder="1" applyAlignment="1">
      <alignment horizontal="left" vertical="center" indent="1"/>
    </xf>
    <xf numFmtId="178" fontId="0" fillId="0" borderId="1" xfId="6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6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强调文字颜色 1 18 7 4 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3" xfId="52"/>
    <cellStyle name="常规_2007基金预算" xfId="53"/>
    <cellStyle name="好_Sheet1" xfId="54"/>
    <cellStyle name="千位[0]_Sheet1" xfId="55"/>
    <cellStyle name="千位_Sheet1" xfId="56"/>
  </cellStyles>
  <tableStyles count="0" defaultTableStyle="TableStyleMedium2" defaultPivotStyle="PivotStyleLight16"/>
  <colors>
    <mruColors>
      <color rgb="004E4E4E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2"/>
  <sheetViews>
    <sheetView showZeros="0" tabSelected="1" workbookViewId="0">
      <selection activeCell="A1" sqref="A1"/>
    </sheetView>
  </sheetViews>
  <sheetFormatPr defaultColWidth="9" defaultRowHeight="15.6" outlineLevelCol="3"/>
  <cols>
    <col min="1" max="1" width="35.7" style="55" customWidth="1"/>
    <col min="2" max="3" width="14.7" style="6" customWidth="1"/>
    <col min="4" max="4" width="14.7" style="58" customWidth="1"/>
    <col min="5" max="16384" width="9" style="55"/>
  </cols>
  <sheetData>
    <row r="1" spans="1:1">
      <c r="A1" s="5" t="s">
        <v>0</v>
      </c>
    </row>
    <row r="2" s="5" customFormat="1" ht="20.4" spans="1:4">
      <c r="A2" s="14" t="s">
        <v>1</v>
      </c>
      <c r="B2" s="14"/>
      <c r="C2" s="14"/>
      <c r="D2" s="14"/>
    </row>
    <row r="3" spans="1:4">
      <c r="A3" s="5"/>
      <c r="D3" s="106" t="s">
        <v>2</v>
      </c>
    </row>
    <row r="4" s="125" customFormat="1" ht="31.2" spans="1:4">
      <c r="A4" s="129" t="s">
        <v>3</v>
      </c>
      <c r="B4" s="130" t="s">
        <v>4</v>
      </c>
      <c r="C4" s="130" t="s">
        <v>5</v>
      </c>
      <c r="D4" s="131" t="s">
        <v>6</v>
      </c>
    </row>
    <row r="5" spans="1:4">
      <c r="A5" s="132" t="s">
        <v>7</v>
      </c>
      <c r="B5" s="138">
        <f>B6+B19</f>
        <v>51656</v>
      </c>
      <c r="C5" s="138">
        <f>C6+C19</f>
        <v>64570</v>
      </c>
      <c r="D5" s="139">
        <f>C5/B5*100</f>
        <v>125</v>
      </c>
    </row>
    <row r="6" spans="1:4">
      <c r="A6" s="135" t="s">
        <v>8</v>
      </c>
      <c r="B6" s="138">
        <f>SUM(B7:B18)</f>
        <v>43115</v>
      </c>
      <c r="C6" s="138">
        <f>SUM(C7:C17)</f>
        <v>55570</v>
      </c>
      <c r="D6" s="139">
        <f>C6/B6*100</f>
        <v>128.887858054042</v>
      </c>
    </row>
    <row r="7" spans="1:4">
      <c r="A7" s="140" t="s">
        <v>9</v>
      </c>
      <c r="B7" s="97">
        <v>9803</v>
      </c>
      <c r="C7" s="135">
        <v>11179</v>
      </c>
      <c r="D7" s="141">
        <f>C7/B7*100</f>
        <v>114.036519432827</v>
      </c>
    </row>
    <row r="8" spans="1:4">
      <c r="A8" s="140" t="s">
        <v>10</v>
      </c>
      <c r="B8" s="97">
        <v>2449</v>
      </c>
      <c r="C8" s="135">
        <v>2806</v>
      </c>
      <c r="D8" s="141">
        <f t="shared" ref="D8:D29" si="0">C8/B8*100</f>
        <v>114.577378521846</v>
      </c>
    </row>
    <row r="9" spans="1:4">
      <c r="A9" s="140" t="s">
        <v>11</v>
      </c>
      <c r="B9" s="97">
        <v>387</v>
      </c>
      <c r="C9" s="135">
        <v>444</v>
      </c>
      <c r="D9" s="141">
        <f t="shared" si="0"/>
        <v>114.728682170543</v>
      </c>
    </row>
    <row r="10" spans="1:4">
      <c r="A10" s="140" t="s">
        <v>12</v>
      </c>
      <c r="B10" s="97">
        <v>384</v>
      </c>
      <c r="C10" s="135">
        <v>444</v>
      </c>
      <c r="D10" s="141">
        <f t="shared" si="0"/>
        <v>115.625</v>
      </c>
    </row>
    <row r="11" spans="1:4">
      <c r="A11" s="140" t="s">
        <v>13</v>
      </c>
      <c r="B11" s="97">
        <v>1331</v>
      </c>
      <c r="C11" s="135">
        <v>1518</v>
      </c>
      <c r="D11" s="141">
        <f t="shared" si="0"/>
        <v>114.049586776859</v>
      </c>
    </row>
    <row r="12" spans="1:4">
      <c r="A12" s="140" t="s">
        <v>14</v>
      </c>
      <c r="B12" s="136">
        <v>2284</v>
      </c>
      <c r="C12" s="135">
        <v>2625</v>
      </c>
      <c r="D12" s="141">
        <f t="shared" si="0"/>
        <v>114.929947460595</v>
      </c>
    </row>
    <row r="13" spans="1:4">
      <c r="A13" s="140" t="s">
        <v>15</v>
      </c>
      <c r="B13" s="136">
        <v>1084</v>
      </c>
      <c r="C13" s="135">
        <v>1243</v>
      </c>
      <c r="D13" s="141">
        <f t="shared" si="0"/>
        <v>114.667896678967</v>
      </c>
    </row>
    <row r="14" spans="1:4">
      <c r="A14" s="140" t="s">
        <v>16</v>
      </c>
      <c r="B14" s="136">
        <v>7469</v>
      </c>
      <c r="C14" s="135">
        <v>8589</v>
      </c>
      <c r="D14" s="141">
        <f t="shared" si="0"/>
        <v>114.995313964386</v>
      </c>
    </row>
    <row r="15" spans="1:4">
      <c r="A15" s="140" t="s">
        <v>17</v>
      </c>
      <c r="B15" s="136">
        <v>10870</v>
      </c>
      <c r="C15" s="135">
        <v>15501</v>
      </c>
      <c r="D15" s="141">
        <f t="shared" si="0"/>
        <v>142.603495860166</v>
      </c>
    </row>
    <row r="16" spans="1:4">
      <c r="A16" s="140" t="s">
        <v>18</v>
      </c>
      <c r="B16" s="136">
        <v>262</v>
      </c>
      <c r="C16" s="135">
        <v>231</v>
      </c>
      <c r="D16" s="141">
        <f t="shared" si="0"/>
        <v>88.1679389312977</v>
      </c>
    </row>
    <row r="17" spans="1:4">
      <c r="A17" s="140" t="s">
        <v>19</v>
      </c>
      <c r="B17" s="136">
        <v>6789</v>
      </c>
      <c r="C17" s="135">
        <v>10990</v>
      </c>
      <c r="D17" s="141">
        <f t="shared" si="0"/>
        <v>161.879510973634</v>
      </c>
    </row>
    <row r="18" spans="1:4">
      <c r="A18" s="140" t="s">
        <v>20</v>
      </c>
      <c r="B18" s="97">
        <v>3</v>
      </c>
      <c r="C18" s="135"/>
      <c r="D18" s="141"/>
    </row>
    <row r="19" spans="1:4">
      <c r="A19" s="135" t="s">
        <v>21</v>
      </c>
      <c r="B19" s="138">
        <f>SUM(B20:B25)</f>
        <v>8541</v>
      </c>
      <c r="C19" s="138">
        <f>SUM(C20:C25)</f>
        <v>9000</v>
      </c>
      <c r="D19" s="139">
        <f>C19/B19*100</f>
        <v>105.374077976818</v>
      </c>
    </row>
    <row r="20" spans="1:4">
      <c r="A20" s="140" t="s">
        <v>22</v>
      </c>
      <c r="B20" s="142">
        <v>7</v>
      </c>
      <c r="C20" s="143">
        <v>8</v>
      </c>
      <c r="D20" s="141"/>
    </row>
    <row r="21" spans="1:4">
      <c r="A21" s="140" t="s">
        <v>23</v>
      </c>
      <c r="B21" s="142">
        <v>336</v>
      </c>
      <c r="C21" s="143">
        <v>385</v>
      </c>
      <c r="D21" s="141">
        <f>C21/B21*100</f>
        <v>114.583333333333</v>
      </c>
    </row>
    <row r="22" spans="1:4">
      <c r="A22" s="140" t="s">
        <v>24</v>
      </c>
      <c r="B22" s="142">
        <v>1622</v>
      </c>
      <c r="C22" s="143">
        <v>2077</v>
      </c>
      <c r="D22" s="141">
        <f>C22/B22*100</f>
        <v>128.051787916153</v>
      </c>
    </row>
    <row r="23" spans="1:4">
      <c r="A23" s="140" t="s">
        <v>25</v>
      </c>
      <c r="B23" s="142">
        <v>2891</v>
      </c>
      <c r="C23" s="143">
        <v>2792</v>
      </c>
      <c r="D23" s="141">
        <f>C23/B23*100</f>
        <v>96.5755793842961</v>
      </c>
    </row>
    <row r="24" spans="1:4">
      <c r="A24" s="140" t="s">
        <v>26</v>
      </c>
      <c r="B24" s="142">
        <v>17</v>
      </c>
      <c r="C24" s="143">
        <v>20</v>
      </c>
      <c r="D24" s="141">
        <f>C24/B24*100</f>
        <v>117.647058823529</v>
      </c>
    </row>
    <row r="25" s="137" customFormat="1" spans="1:4">
      <c r="A25" s="140" t="s">
        <v>27</v>
      </c>
      <c r="B25" s="142">
        <v>3668</v>
      </c>
      <c r="C25" s="143">
        <v>3718</v>
      </c>
      <c r="D25" s="141">
        <f>C25/B25*100</f>
        <v>101.363140676118</v>
      </c>
    </row>
    <row r="26" s="137" customFormat="1" spans="1:4">
      <c r="A26" s="144" t="s">
        <v>28</v>
      </c>
      <c r="B26" s="142">
        <v>3668</v>
      </c>
      <c r="C26" s="143">
        <v>3718</v>
      </c>
      <c r="D26" s="145">
        <v>102</v>
      </c>
    </row>
    <row r="27" spans="1:4">
      <c r="A27" s="146" t="s">
        <v>29</v>
      </c>
      <c r="B27" s="142">
        <f>B5</f>
        <v>51656</v>
      </c>
      <c r="C27" s="143">
        <f>C5</f>
        <v>64570</v>
      </c>
      <c r="D27" s="145">
        <f>D5</f>
        <v>125</v>
      </c>
    </row>
    <row r="28" ht="18.75" customHeight="1" spans="1:4">
      <c r="A28" s="147" t="s">
        <v>30</v>
      </c>
      <c r="B28" s="147"/>
      <c r="C28" s="147"/>
      <c r="D28" s="147"/>
    </row>
    <row r="29" ht="20.1" customHeight="1"/>
    <row r="30" ht="20.1" customHeight="1"/>
    <row r="31" ht="20.1" customHeight="1"/>
    <row r="32" ht="20.1" customHeight="1"/>
  </sheetData>
  <protectedRanges>
    <protectedRange sqref="B6:C6 C7:C17 B18:C19" name="区域1_1"/>
    <protectedRange sqref="B21:C26" name="区域2_1"/>
  </protectedRanges>
  <mergeCells count="2">
    <mergeCell ref="A2:D2"/>
    <mergeCell ref="A28:D28"/>
  </mergeCells>
  <pageMargins left="0.747916666666667" right="0.747916666666667" top="0.590277777777778" bottom="0.984027777777778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"/>
    </sheetView>
  </sheetViews>
  <sheetFormatPr defaultColWidth="9" defaultRowHeight="15.6" outlineLevelCol="2"/>
  <cols>
    <col min="1" max="1" width="29.2" customWidth="1"/>
    <col min="2" max="3" width="23.7" customWidth="1"/>
  </cols>
  <sheetData>
    <row r="1" spans="1:3">
      <c r="A1" s="5" t="s">
        <v>444</v>
      </c>
      <c r="B1" s="5"/>
      <c r="C1" s="6"/>
    </row>
    <row r="2" ht="40.8" customHeight="1" spans="1:3">
      <c r="A2" s="41" t="s">
        <v>445</v>
      </c>
      <c r="B2" s="41"/>
      <c r="C2" s="41"/>
    </row>
    <row r="3" spans="1:3">
      <c r="A3" s="5"/>
      <c r="B3" s="5"/>
      <c r="C3" s="38" t="s">
        <v>2</v>
      </c>
    </row>
    <row r="4" ht="18" customHeight="1" spans="1:3">
      <c r="A4" s="42" t="s">
        <v>411</v>
      </c>
      <c r="B4" s="43" t="s">
        <v>446</v>
      </c>
      <c r="C4" s="43" t="s">
        <v>447</v>
      </c>
    </row>
    <row r="5" ht="18" customHeight="1" spans="1:3">
      <c r="A5" s="42" t="s">
        <v>7</v>
      </c>
      <c r="B5" s="44">
        <v>0</v>
      </c>
      <c r="C5" s="44">
        <v>0</v>
      </c>
    </row>
    <row r="6" ht="18" customHeight="1" spans="1:3">
      <c r="A6" s="45" t="s">
        <v>412</v>
      </c>
      <c r="B6" s="45"/>
      <c r="C6" s="46"/>
    </row>
    <row r="7" ht="18" customHeight="1" spans="1:3">
      <c r="A7" s="45" t="s">
        <v>413</v>
      </c>
      <c r="B7" s="45"/>
      <c r="C7" s="47"/>
    </row>
    <row r="8" ht="18" customHeight="1" spans="1:3">
      <c r="A8" s="48" t="s">
        <v>414</v>
      </c>
      <c r="B8" s="48"/>
      <c r="C8" s="47"/>
    </row>
    <row r="9" ht="18" customHeight="1" spans="1:3">
      <c r="A9" s="45" t="s">
        <v>415</v>
      </c>
      <c r="B9" s="45"/>
      <c r="C9" s="47"/>
    </row>
    <row r="10" ht="18" customHeight="1" spans="1:3">
      <c r="A10" s="45" t="s">
        <v>416</v>
      </c>
      <c r="B10" s="45"/>
      <c r="C10" s="47"/>
    </row>
    <row r="11" ht="18" customHeight="1"/>
  </sheetData>
  <protectedRanges>
    <protectedRange sqref="C7:C10" name="区域2"/>
  </protectedRanges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9" defaultRowHeight="15.6" outlineLevelCol="1"/>
  <cols>
    <col min="1" max="2" width="33.7" style="28" customWidth="1"/>
    <col min="3" max="16384" width="9" style="28"/>
  </cols>
  <sheetData>
    <row r="1" customFormat="1" spans="1:2">
      <c r="A1" s="5" t="s">
        <v>448</v>
      </c>
      <c r="B1" s="5"/>
    </row>
    <row r="2" customFormat="1" ht="20.4" spans="1:2">
      <c r="A2" s="14" t="s">
        <v>449</v>
      </c>
      <c r="B2" s="14"/>
    </row>
    <row r="3" customFormat="1" spans="1:2">
      <c r="A3" s="5"/>
      <c r="B3" s="38" t="s">
        <v>2</v>
      </c>
    </row>
    <row r="4" customFormat="1" ht="18" customHeight="1" spans="1:2">
      <c r="A4" s="31" t="s">
        <v>3</v>
      </c>
      <c r="B4" s="31" t="s">
        <v>450</v>
      </c>
    </row>
    <row r="5" customFormat="1" ht="18" customHeight="1" spans="1:2">
      <c r="A5" s="31" t="s">
        <v>7</v>
      </c>
      <c r="B5" s="33">
        <v>0</v>
      </c>
    </row>
    <row r="6" customFormat="1" ht="18" customHeight="1" spans="1:2">
      <c r="A6" s="39"/>
      <c r="B6" s="39"/>
    </row>
    <row r="7" customFormat="1" ht="18" customHeight="1" spans="1:2">
      <c r="A7" s="39"/>
      <c r="B7" s="39"/>
    </row>
    <row r="8" customFormat="1" ht="18" customHeight="1" spans="1:2">
      <c r="A8" s="40"/>
      <c r="B8" s="40"/>
    </row>
    <row r="9" customFormat="1" ht="18" customHeight="1" spans="1:2">
      <c r="A9" s="39"/>
      <c r="B9" s="39"/>
    </row>
    <row r="10" customFormat="1" ht="18" customHeight="1" spans="1:2">
      <c r="A10" s="39"/>
      <c r="B10" s="39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9" defaultRowHeight="15.6" outlineLevelCol="1"/>
  <cols>
    <col min="1" max="2" width="33.7" style="28" customWidth="1"/>
    <col min="3" max="16384" width="9" style="28"/>
  </cols>
  <sheetData>
    <row r="1" customFormat="1" spans="1:2">
      <c r="A1" s="5" t="s">
        <v>451</v>
      </c>
      <c r="B1" s="5"/>
    </row>
    <row r="2" customFormat="1" ht="20.4" spans="1:2">
      <c r="A2" s="14" t="s">
        <v>452</v>
      </c>
      <c r="B2" s="14"/>
    </row>
    <row r="3" customFormat="1" spans="1:2">
      <c r="A3" s="5"/>
      <c r="B3" s="38" t="s">
        <v>2</v>
      </c>
    </row>
    <row r="4" customFormat="1" ht="18" customHeight="1" spans="1:2">
      <c r="A4" s="31" t="s">
        <v>3</v>
      </c>
      <c r="B4" s="31" t="s">
        <v>450</v>
      </c>
    </row>
    <row r="5" customFormat="1" ht="18" customHeight="1" spans="1:2">
      <c r="A5" s="31" t="s">
        <v>7</v>
      </c>
      <c r="B5" s="33">
        <v>0</v>
      </c>
    </row>
    <row r="6" customFormat="1" ht="18" customHeight="1" spans="1:2">
      <c r="A6" s="39"/>
      <c r="B6" s="39"/>
    </row>
    <row r="7" customFormat="1" ht="18" customHeight="1" spans="1:2">
      <c r="A7" s="39"/>
      <c r="B7" s="39"/>
    </row>
    <row r="8" customFormat="1" ht="18" customHeight="1" spans="1:2">
      <c r="A8" s="40"/>
      <c r="B8" s="40"/>
    </row>
    <row r="9" customFormat="1" ht="18" customHeight="1" spans="1:2">
      <c r="A9" s="39"/>
      <c r="B9" s="39"/>
    </row>
    <row r="10" customFormat="1" ht="18" customHeight="1" spans="1:2">
      <c r="A10" s="39"/>
      <c r="B10" s="39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"/>
    </sheetView>
  </sheetViews>
  <sheetFormatPr defaultColWidth="9" defaultRowHeight="15.6" outlineLevelCol="2"/>
  <cols>
    <col min="1" max="1" width="33.7" style="28" customWidth="1"/>
    <col min="2" max="3" width="20.7" style="28" customWidth="1"/>
    <col min="4" max="16384" width="9" style="28"/>
  </cols>
  <sheetData>
    <row r="1" customFormat="1" spans="1:3">
      <c r="A1" s="5" t="s">
        <v>453</v>
      </c>
      <c r="B1" s="5"/>
      <c r="C1" s="5"/>
    </row>
    <row r="2" customFormat="1" ht="25.5" customHeight="1" spans="1:3">
      <c r="A2" s="14" t="s">
        <v>454</v>
      </c>
      <c r="B2" s="14"/>
      <c r="C2" s="14"/>
    </row>
    <row r="3" customFormat="1" spans="1:3">
      <c r="A3" s="5"/>
      <c r="B3" s="5"/>
      <c r="C3" s="38" t="s">
        <v>2</v>
      </c>
    </row>
    <row r="4" customFormat="1" ht="18" customHeight="1" spans="1:3">
      <c r="A4" s="31" t="s">
        <v>3</v>
      </c>
      <c r="B4" s="31" t="s">
        <v>455</v>
      </c>
      <c r="C4" s="31" t="s">
        <v>456</v>
      </c>
    </row>
    <row r="5" customFormat="1" ht="18" customHeight="1" spans="1:3">
      <c r="A5" s="31" t="s">
        <v>7</v>
      </c>
      <c r="B5" s="31">
        <v>0</v>
      </c>
      <c r="C5" s="31">
        <v>0</v>
      </c>
    </row>
    <row r="6" customFormat="1" ht="18" customHeight="1" spans="1:3">
      <c r="A6" s="39"/>
      <c r="B6" s="39"/>
      <c r="C6" s="39"/>
    </row>
    <row r="7" customFormat="1" ht="18" customHeight="1" spans="1:3">
      <c r="A7" s="39"/>
      <c r="B7" s="39"/>
      <c r="C7" s="39"/>
    </row>
    <row r="8" customFormat="1" ht="18" customHeight="1" spans="1:3">
      <c r="A8" s="40"/>
      <c r="B8" s="40"/>
      <c r="C8" s="40"/>
    </row>
    <row r="9" customFormat="1" ht="18" customHeight="1" spans="1:3">
      <c r="A9" s="39"/>
      <c r="B9" s="39"/>
      <c r="C9" s="39"/>
    </row>
    <row r="10" customFormat="1" ht="18" customHeight="1" spans="1:3">
      <c r="A10" s="39"/>
      <c r="B10" s="39"/>
      <c r="C10" s="39"/>
    </row>
  </sheetData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"/>
    </sheetView>
  </sheetViews>
  <sheetFormatPr defaultColWidth="9" defaultRowHeight="15.6" outlineLevelCol="2"/>
  <cols>
    <col min="1" max="1" width="41.7" style="28" customWidth="1"/>
    <col min="2" max="2" width="31.7" style="28" customWidth="1"/>
    <col min="3" max="16384" width="9" style="28"/>
  </cols>
  <sheetData>
    <row r="1" customFormat="1" spans="1:3">
      <c r="A1" s="5" t="s">
        <v>457</v>
      </c>
      <c r="B1" s="5"/>
      <c r="C1" s="6"/>
    </row>
    <row r="2" ht="20.4" spans="1:2">
      <c r="A2" s="29" t="s">
        <v>458</v>
      </c>
      <c r="B2" s="29"/>
    </row>
    <row r="3" spans="1:2">
      <c r="A3" s="30"/>
      <c r="B3" s="30" t="s">
        <v>2</v>
      </c>
    </row>
    <row r="4" s="25" customFormat="1" ht="18.75" customHeight="1" spans="1:2">
      <c r="A4" s="31" t="s">
        <v>3</v>
      </c>
      <c r="B4" s="31" t="s">
        <v>459</v>
      </c>
    </row>
    <row r="5" s="25" customFormat="1" ht="18.75" customHeight="1" spans="1:2">
      <c r="A5" s="32" t="s">
        <v>460</v>
      </c>
      <c r="B5" s="33">
        <v>4642</v>
      </c>
    </row>
    <row r="6" s="26" customFormat="1" ht="18.75" customHeight="1" spans="1:2">
      <c r="A6" s="36" t="s">
        <v>461</v>
      </c>
      <c r="B6" s="35">
        <v>4642</v>
      </c>
    </row>
    <row r="7" s="25" customFormat="1" ht="18.75" customHeight="1" spans="1:2">
      <c r="A7" s="32" t="s">
        <v>462</v>
      </c>
      <c r="B7" s="33">
        <v>7911</v>
      </c>
    </row>
    <row r="8" s="25" customFormat="1" ht="18.75" customHeight="1" spans="1:2">
      <c r="A8" s="32" t="s">
        <v>463</v>
      </c>
      <c r="B8" s="33">
        <v>12533</v>
      </c>
    </row>
    <row r="9" s="25" customFormat="1" ht="18.75" customHeight="1" spans="1:2">
      <c r="A9" s="32" t="s">
        <v>464</v>
      </c>
      <c r="B9" s="33">
        <v>19393</v>
      </c>
    </row>
    <row r="10" s="25" customFormat="1" ht="18.75" customHeight="1" spans="1:2">
      <c r="A10" s="32" t="s">
        <v>465</v>
      </c>
      <c r="B10" s="33">
        <v>31946</v>
      </c>
    </row>
    <row r="11" s="25" customFormat="1" spans="1:2">
      <c r="A11" s="37"/>
      <c r="B11" s="37"/>
    </row>
    <row r="12" s="25" customFormat="1" spans="1:2">
      <c r="A12" s="37"/>
      <c r="B12" s="37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"/>
    </sheetView>
  </sheetViews>
  <sheetFormatPr defaultColWidth="9" defaultRowHeight="15.6" outlineLevelCol="1"/>
  <cols>
    <col min="1" max="1" width="41.7" style="27" customWidth="1"/>
    <col min="2" max="2" width="31.7" style="27" customWidth="1"/>
    <col min="3" max="16384" width="9" style="28"/>
  </cols>
  <sheetData>
    <row r="1" customFormat="1" spans="1:2">
      <c r="A1" s="5" t="s">
        <v>466</v>
      </c>
      <c r="B1" s="5"/>
    </row>
    <row r="2" ht="20.4" spans="1:2">
      <c r="A2" s="29" t="s">
        <v>467</v>
      </c>
      <c r="B2" s="29"/>
    </row>
    <row r="3" spans="1:2">
      <c r="A3" s="30"/>
      <c r="B3" s="30" t="s">
        <v>2</v>
      </c>
    </row>
    <row r="4" s="25" customFormat="1" ht="18.75" customHeight="1" spans="1:2">
      <c r="A4" s="31" t="s">
        <v>3</v>
      </c>
      <c r="B4" s="31" t="s">
        <v>468</v>
      </c>
    </row>
    <row r="5" s="25" customFormat="1" ht="18.75" customHeight="1" spans="1:2">
      <c r="A5" s="32" t="s">
        <v>469</v>
      </c>
      <c r="B5" s="33">
        <v>5400</v>
      </c>
    </row>
    <row r="6" s="26" customFormat="1" ht="18.75" customHeight="1" spans="1:2">
      <c r="A6" s="34" t="s">
        <v>470</v>
      </c>
      <c r="B6" s="35">
        <v>5400</v>
      </c>
    </row>
    <row r="7" s="25" customFormat="1" ht="18.75" customHeight="1" spans="1:2">
      <c r="A7" s="32" t="s">
        <v>471</v>
      </c>
      <c r="B7" s="33">
        <v>6891</v>
      </c>
    </row>
    <row r="8" s="25" customFormat="1" ht="18.75" customHeight="1" spans="1:2">
      <c r="A8" s="32" t="s">
        <v>472</v>
      </c>
      <c r="B8" s="33">
        <v>12291</v>
      </c>
    </row>
    <row r="9" s="25" customFormat="1" ht="18.75" customHeight="1" spans="1:2">
      <c r="A9" s="32" t="s">
        <v>473</v>
      </c>
      <c r="B9" s="33">
        <v>19655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1"/>
  <sheetViews>
    <sheetView workbookViewId="0">
      <selection activeCell="A1" sqref="A1"/>
    </sheetView>
  </sheetViews>
  <sheetFormatPr defaultColWidth="9" defaultRowHeight="15.6"/>
  <cols>
    <col min="1" max="1" width="32" style="13" customWidth="1"/>
    <col min="2" max="4" width="15.7" style="13" customWidth="1"/>
    <col min="5" max="16384" width="9" style="13"/>
  </cols>
  <sheetData>
    <row r="1" s="1" customFormat="1" spans="1:4">
      <c r="A1" s="5" t="s">
        <v>474</v>
      </c>
      <c r="B1" s="5"/>
      <c r="C1" s="5"/>
      <c r="D1" s="6"/>
    </row>
    <row r="2" s="12" customFormat="1" ht="20.4" customHeight="1" spans="1:252">
      <c r="A2" s="14" t="s">
        <v>475</v>
      </c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="1" customFormat="1" ht="21" customHeight="1" spans="1:252">
      <c r="A3" s="16"/>
      <c r="B3" s="17"/>
      <c r="D3" s="17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="12" customFormat="1" ht="33.75" customHeight="1" spans="1:252">
      <c r="A4" s="18" t="s">
        <v>3</v>
      </c>
      <c r="B4" s="19" t="s">
        <v>476</v>
      </c>
      <c r="C4" s="19" t="s">
        <v>5</v>
      </c>
      <c r="D4" s="19" t="s">
        <v>477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="1" customFormat="1" ht="21.75" customHeight="1" spans="1:252">
      <c r="A5" s="18" t="s">
        <v>7</v>
      </c>
      <c r="B5" s="20">
        <f>SUM(B7:B8)</f>
        <v>46</v>
      </c>
      <c r="C5" s="20">
        <f>SUM(C7:C8)</f>
        <v>38</v>
      </c>
      <c r="D5" s="20">
        <f>C5/B5*100-100</f>
        <v>-17.3913043478261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="1" customFormat="1" ht="21.75" customHeight="1" spans="1:252">
      <c r="A6" s="21" t="s">
        <v>478</v>
      </c>
      <c r="B6" s="22"/>
      <c r="C6" s="22"/>
      <c r="D6" s="2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="1" customFormat="1" ht="21.75" customHeight="1" spans="1:252">
      <c r="A7" s="21" t="s">
        <v>377</v>
      </c>
      <c r="B7" s="23">
        <v>27</v>
      </c>
      <c r="C7" s="23">
        <v>19</v>
      </c>
      <c r="D7" s="23">
        <f>C7/B7*100-100</f>
        <v>-29.6296296296296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="1" customFormat="1" ht="21.75" customHeight="1" spans="1:252">
      <c r="A8" s="21" t="s">
        <v>479</v>
      </c>
      <c r="B8" s="24">
        <v>19</v>
      </c>
      <c r="C8" s="24">
        <v>19</v>
      </c>
      <c r="D8" s="23">
        <f t="shared" ref="D8:D10" si="0">C8/B8*100-100</f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="1" customFormat="1" ht="21.75" customHeight="1" spans="1:252">
      <c r="A9" s="21" t="s">
        <v>480</v>
      </c>
      <c r="B9" s="23">
        <v>19</v>
      </c>
      <c r="C9" s="23">
        <v>19</v>
      </c>
      <c r="D9" s="23">
        <f t="shared" si="0"/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="1" customFormat="1" ht="21.75" customHeight="1" spans="1:252">
      <c r="A10" s="21" t="s">
        <v>481</v>
      </c>
      <c r="B10" s="23"/>
      <c r="C10" s="23"/>
      <c r="D10" s="2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="1" customFormat="1" ht="21.75" customHeight="1" spans="1:252">
      <c r="A11" s="21"/>
      <c r="B11" s="23"/>
      <c r="C11" s="23"/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</sheetData>
  <mergeCells count="1">
    <mergeCell ref="A2:D2"/>
  </mergeCells>
  <pageMargins left="0.94375" right="0.75" top="1" bottom="1" header="0.509027777777778" footer="0.509027777777778"/>
  <pageSetup paperSize="9" scale="99" fitToHeight="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1" sqref="A1"/>
    </sheetView>
  </sheetViews>
  <sheetFormatPr defaultColWidth="9" defaultRowHeight="15.6" outlineLevelRow="4" outlineLevelCol="2"/>
  <cols>
    <col min="1" max="3" width="23.7" customWidth="1"/>
  </cols>
  <sheetData>
    <row r="1" s="1" customFormat="1" spans="1:3">
      <c r="A1" s="5" t="s">
        <v>482</v>
      </c>
      <c r="B1" s="5"/>
      <c r="C1" s="6"/>
    </row>
    <row r="2" ht="57" customHeight="1" spans="1:3">
      <c r="A2" s="7" t="s">
        <v>483</v>
      </c>
      <c r="B2" s="7"/>
      <c r="C2" s="7"/>
    </row>
    <row r="3" ht="18" customHeight="1" spans="3:3">
      <c r="C3" s="8" t="s">
        <v>2</v>
      </c>
    </row>
    <row r="4" s="3" customFormat="1" ht="24.75" customHeight="1" spans="1:3">
      <c r="A4" s="9" t="s">
        <v>484</v>
      </c>
      <c r="B4" s="9" t="s">
        <v>485</v>
      </c>
      <c r="C4" s="9" t="s">
        <v>486</v>
      </c>
    </row>
    <row r="5" s="4" customFormat="1" ht="24.75" customHeight="1" spans="1:3">
      <c r="A5" s="9" t="s">
        <v>487</v>
      </c>
      <c r="B5" s="11">
        <v>700</v>
      </c>
      <c r="C5" s="10">
        <v>0</v>
      </c>
    </row>
  </sheetData>
  <mergeCells count="1">
    <mergeCell ref="A2:C2"/>
  </mergeCells>
  <pageMargins left="0.699305555555556" right="0.45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1" sqref="A1"/>
    </sheetView>
  </sheetViews>
  <sheetFormatPr defaultColWidth="9" defaultRowHeight="15.6" outlineLevelRow="4" outlineLevelCol="2"/>
  <cols>
    <col min="1" max="3" width="23.7" customWidth="1"/>
  </cols>
  <sheetData>
    <row r="1" s="1" customFormat="1" spans="1:3">
      <c r="A1" s="5" t="s">
        <v>488</v>
      </c>
      <c r="B1" s="5"/>
      <c r="C1" s="6"/>
    </row>
    <row r="2" s="2" customFormat="1" ht="57" customHeight="1" spans="1:3">
      <c r="A2" s="7" t="s">
        <v>489</v>
      </c>
      <c r="B2" s="7"/>
      <c r="C2" s="7"/>
    </row>
    <row r="3" ht="18" customHeight="1" spans="3:3">
      <c r="C3" s="8" t="s">
        <v>2</v>
      </c>
    </row>
    <row r="4" s="3" customFormat="1" ht="24.75" customHeight="1" spans="1:3">
      <c r="A4" s="9" t="s">
        <v>484</v>
      </c>
      <c r="B4" s="9" t="s">
        <v>490</v>
      </c>
      <c r="C4" s="9" t="s">
        <v>491</v>
      </c>
    </row>
    <row r="5" s="4" customFormat="1" ht="24.75" customHeight="1" spans="1:3">
      <c r="A5" s="9" t="s">
        <v>487</v>
      </c>
      <c r="B5" s="10">
        <v>0</v>
      </c>
      <c r="C5" s="10">
        <v>0</v>
      </c>
    </row>
  </sheetData>
  <mergeCells count="1">
    <mergeCell ref="A2:C2"/>
  </mergeCells>
  <pageMargins left="0.699305555555556" right="0.4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5.6" outlineLevelCol="3"/>
  <cols>
    <col min="1" max="1" width="35.7" style="107" customWidth="1"/>
    <col min="2" max="3" width="14.7" style="126" customWidth="1"/>
    <col min="4" max="4" width="14.7" style="127" customWidth="1"/>
    <col min="5" max="16384" width="9" style="107"/>
  </cols>
  <sheetData>
    <row r="1" s="55" customFormat="1" spans="1:4">
      <c r="A1" s="128" t="s">
        <v>31</v>
      </c>
      <c r="B1" s="126"/>
      <c r="C1" s="126"/>
      <c r="D1" s="127"/>
    </row>
    <row r="2" s="5" customFormat="1" ht="20.4" spans="1:4">
      <c r="A2" s="14" t="s">
        <v>32</v>
      </c>
      <c r="B2" s="14"/>
      <c r="C2" s="14"/>
      <c r="D2" s="14"/>
    </row>
    <row r="3" s="55" customFormat="1" spans="1:4">
      <c r="A3" s="5"/>
      <c r="B3" s="6"/>
      <c r="C3" s="6"/>
      <c r="D3" s="106" t="s">
        <v>2</v>
      </c>
    </row>
    <row r="4" s="125" customFormat="1" ht="31.2" spans="1:4">
      <c r="A4" s="129" t="s">
        <v>3</v>
      </c>
      <c r="B4" s="130" t="s">
        <v>4</v>
      </c>
      <c r="C4" s="130" t="s">
        <v>5</v>
      </c>
      <c r="D4" s="131" t="s">
        <v>6</v>
      </c>
    </row>
    <row r="5" spans="1:4">
      <c r="A5" s="132" t="s">
        <v>7</v>
      </c>
      <c r="B5" s="133">
        <f>SUM(B6:B24)</f>
        <v>140599</v>
      </c>
      <c r="C5" s="133">
        <f>SUM(C6:C24)</f>
        <v>120080</v>
      </c>
      <c r="D5" s="134">
        <f t="shared" ref="D5:D24" si="0">C5/B5*100</f>
        <v>85.4060128450416</v>
      </c>
    </row>
    <row r="6" spans="1:4">
      <c r="A6" s="135" t="s">
        <v>33</v>
      </c>
      <c r="B6" s="136">
        <v>17060</v>
      </c>
      <c r="C6" s="136">
        <v>20690</v>
      </c>
      <c r="D6" s="116">
        <f t="shared" si="0"/>
        <v>121.277842907386</v>
      </c>
    </row>
    <row r="7" spans="1:4">
      <c r="A7" s="135" t="s">
        <v>34</v>
      </c>
      <c r="B7" s="136">
        <v>861</v>
      </c>
      <c r="C7" s="136">
        <v>1361</v>
      </c>
      <c r="D7" s="116">
        <f t="shared" si="0"/>
        <v>158.072009291521</v>
      </c>
    </row>
    <row r="8" spans="1:4">
      <c r="A8" s="135" t="s">
        <v>35</v>
      </c>
      <c r="B8" s="136">
        <v>31857</v>
      </c>
      <c r="C8" s="136">
        <v>25803</v>
      </c>
      <c r="D8" s="116">
        <f t="shared" si="0"/>
        <v>80.9963273377907</v>
      </c>
    </row>
    <row r="9" spans="1:4">
      <c r="A9" s="135" t="s">
        <v>36</v>
      </c>
      <c r="B9" s="136">
        <v>6107</v>
      </c>
      <c r="C9" s="136">
        <v>3751</v>
      </c>
      <c r="D9" s="116">
        <f t="shared" si="0"/>
        <v>61.4213197969543</v>
      </c>
    </row>
    <row r="10" spans="1:4">
      <c r="A10" s="135" t="s">
        <v>37</v>
      </c>
      <c r="B10" s="136">
        <v>766</v>
      </c>
      <c r="C10" s="136">
        <v>619</v>
      </c>
      <c r="D10" s="116">
        <f t="shared" si="0"/>
        <v>80.8093994778068</v>
      </c>
    </row>
    <row r="11" spans="1:4">
      <c r="A11" s="135" t="s">
        <v>38</v>
      </c>
      <c r="B11" s="136">
        <v>15536</v>
      </c>
      <c r="C11" s="136">
        <v>16270</v>
      </c>
      <c r="D11" s="116">
        <f t="shared" si="0"/>
        <v>104.724510813594</v>
      </c>
    </row>
    <row r="12" spans="1:4">
      <c r="A12" s="135" t="s">
        <v>39</v>
      </c>
      <c r="B12" s="136">
        <v>18692</v>
      </c>
      <c r="C12" s="136">
        <v>16670</v>
      </c>
      <c r="D12" s="116">
        <f t="shared" si="0"/>
        <v>89.1825379841643</v>
      </c>
    </row>
    <row r="13" spans="1:4">
      <c r="A13" s="135" t="s">
        <v>40</v>
      </c>
      <c r="B13" s="136">
        <v>9381</v>
      </c>
      <c r="C13" s="136">
        <v>5772</v>
      </c>
      <c r="D13" s="116">
        <f t="shared" si="0"/>
        <v>61.5286216821234</v>
      </c>
    </row>
    <row r="14" spans="1:4">
      <c r="A14" s="135" t="s">
        <v>41</v>
      </c>
      <c r="B14" s="136">
        <v>9588</v>
      </c>
      <c r="C14" s="136">
        <v>7738</v>
      </c>
      <c r="D14" s="116">
        <f t="shared" si="0"/>
        <v>80.7050479766375</v>
      </c>
    </row>
    <row r="15" spans="1:4">
      <c r="A15" s="135" t="s">
        <v>42</v>
      </c>
      <c r="B15" s="136">
        <v>9673</v>
      </c>
      <c r="C15" s="136">
        <v>10132</v>
      </c>
      <c r="D15" s="116">
        <f t="shared" si="0"/>
        <v>104.745166959578</v>
      </c>
    </row>
    <row r="16" spans="1:4">
      <c r="A16" s="135" t="s">
        <v>43</v>
      </c>
      <c r="B16" s="136">
        <v>2194</v>
      </c>
      <c r="C16" s="136">
        <v>4026</v>
      </c>
      <c r="D16" s="116">
        <f t="shared" si="0"/>
        <v>183.500455788514</v>
      </c>
    </row>
    <row r="17" spans="1:4">
      <c r="A17" s="135" t="s">
        <v>44</v>
      </c>
      <c r="B17" s="136">
        <v>14436</v>
      </c>
      <c r="C17" s="136">
        <v>332</v>
      </c>
      <c r="D17" s="116">
        <f t="shared" si="0"/>
        <v>2.29980604045442</v>
      </c>
    </row>
    <row r="18" spans="1:4">
      <c r="A18" s="135" t="s">
        <v>45</v>
      </c>
      <c r="B18" s="136">
        <v>228</v>
      </c>
      <c r="C18" s="136">
        <v>44</v>
      </c>
      <c r="D18" s="116">
        <f t="shared" si="0"/>
        <v>19.2982456140351</v>
      </c>
    </row>
    <row r="19" spans="1:4">
      <c r="A19" s="135" t="s">
        <v>46</v>
      </c>
      <c r="B19" s="136">
        <v>100</v>
      </c>
      <c r="C19" s="136">
        <v>0</v>
      </c>
      <c r="D19" s="116">
        <f t="shared" si="0"/>
        <v>0</v>
      </c>
    </row>
    <row r="20" spans="1:4">
      <c r="A20" s="135" t="s">
        <v>47</v>
      </c>
      <c r="B20" s="136">
        <v>1990</v>
      </c>
      <c r="C20" s="136">
        <v>2869</v>
      </c>
      <c r="D20" s="116">
        <f t="shared" si="0"/>
        <v>144.170854271357</v>
      </c>
    </row>
    <row r="21" spans="1:4">
      <c r="A21" s="135" t="s">
        <v>48</v>
      </c>
      <c r="B21" s="136">
        <v>1718</v>
      </c>
      <c r="C21" s="136">
        <v>2669</v>
      </c>
      <c r="D21" s="116">
        <f t="shared" si="0"/>
        <v>155.355064027939</v>
      </c>
    </row>
    <row r="22" spans="1:4">
      <c r="A22" s="135" t="s">
        <v>49</v>
      </c>
      <c r="B22" s="136">
        <v>54</v>
      </c>
      <c r="C22" s="136">
        <v>0</v>
      </c>
      <c r="D22" s="116">
        <f t="shared" si="0"/>
        <v>0</v>
      </c>
    </row>
    <row r="23" spans="1:4">
      <c r="A23" s="135" t="s">
        <v>50</v>
      </c>
      <c r="B23" s="136">
        <v>358</v>
      </c>
      <c r="C23" s="136">
        <v>416</v>
      </c>
      <c r="D23" s="116">
        <f t="shared" si="0"/>
        <v>116.201117318436</v>
      </c>
    </row>
    <row r="24" spans="1:4">
      <c r="A24" s="135" t="s">
        <v>51</v>
      </c>
      <c r="B24" s="136"/>
      <c r="C24" s="136">
        <v>918</v>
      </c>
      <c r="D24" s="116"/>
    </row>
  </sheetData>
  <protectedRanges>
    <protectedRange sqref="B7:C17 B20:C24" name="区域1"/>
  </protectedRanges>
  <mergeCells count="1">
    <mergeCell ref="A2:D2"/>
  </mergeCells>
  <pageMargins left="0.747916666666667" right="0.747916666666667" top="0.438888888888889" bottom="0.354166666666667" header="0.638888888888889" footer="0.511805555555556"/>
  <pageSetup paperSize="9" orientation="portrait"/>
  <headerFooter alignWithMargins="0">
    <oddFooter>&amp;C&amp;"宋体"&amp;12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2"/>
  <sheetViews>
    <sheetView workbookViewId="0">
      <selection activeCell="A1" sqref="A1"/>
    </sheetView>
  </sheetViews>
  <sheetFormatPr defaultColWidth="9" defaultRowHeight="15.6" outlineLevelCol="3"/>
  <cols>
    <col min="1" max="1" width="45" style="104" customWidth="1"/>
    <col min="2" max="3" width="14.7" style="105" customWidth="1"/>
    <col min="4" max="4" width="14.7" style="106" customWidth="1"/>
    <col min="5" max="16384" width="9" style="107"/>
  </cols>
  <sheetData>
    <row r="1" s="55" customFormat="1" spans="1:4">
      <c r="A1" s="108" t="s">
        <v>52</v>
      </c>
      <c r="B1" s="105"/>
      <c r="C1" s="105"/>
      <c r="D1" s="106"/>
    </row>
    <row r="2" s="5" customFormat="1" ht="20.4" spans="1:4">
      <c r="A2" s="14" t="s">
        <v>53</v>
      </c>
      <c r="B2" s="109"/>
      <c r="C2" s="109"/>
      <c r="D2" s="110"/>
    </row>
    <row r="3" s="55" customFormat="1" spans="1:4">
      <c r="A3" s="104"/>
      <c r="B3" s="105"/>
      <c r="C3" s="105"/>
      <c r="D3" s="106" t="s">
        <v>2</v>
      </c>
    </row>
    <row r="4" s="55" customFormat="1" ht="31.2" spans="1:4">
      <c r="A4" s="111" t="s">
        <v>3</v>
      </c>
      <c r="B4" s="112" t="s">
        <v>4</v>
      </c>
      <c r="C4" s="113" t="s">
        <v>5</v>
      </c>
      <c r="D4" s="114" t="s">
        <v>54</v>
      </c>
    </row>
    <row r="5" spans="1:4">
      <c r="A5" s="21" t="s">
        <v>55</v>
      </c>
      <c r="B5" s="115">
        <v>17060</v>
      </c>
      <c r="C5" s="115">
        <v>20690</v>
      </c>
      <c r="D5" s="116">
        <f t="shared" ref="D5:D68" si="0">IF(B5=0,"",ROUND(C5/B5*100,1))</f>
        <v>121.3</v>
      </c>
    </row>
    <row r="6" spans="1:4">
      <c r="A6" s="117" t="s">
        <v>56</v>
      </c>
      <c r="B6" s="115">
        <v>31</v>
      </c>
      <c r="C6" s="115">
        <v>39</v>
      </c>
      <c r="D6" s="116">
        <f t="shared" si="0"/>
        <v>125.8</v>
      </c>
    </row>
    <row r="7" spans="1:4">
      <c r="A7" s="117" t="s">
        <v>57</v>
      </c>
      <c r="B7" s="115">
        <v>19</v>
      </c>
      <c r="C7" s="115">
        <v>30</v>
      </c>
      <c r="D7" s="116">
        <f t="shared" si="0"/>
        <v>157.9</v>
      </c>
    </row>
    <row r="8" spans="1:4">
      <c r="A8" s="118" t="s">
        <v>58</v>
      </c>
      <c r="B8" s="115">
        <v>8</v>
      </c>
      <c r="C8" s="115">
        <v>0</v>
      </c>
      <c r="D8" s="116">
        <f t="shared" si="0"/>
        <v>0</v>
      </c>
    </row>
    <row r="9" spans="1:4">
      <c r="A9" s="21" t="s">
        <v>59</v>
      </c>
      <c r="B9" s="115">
        <v>4</v>
      </c>
      <c r="C9" s="115">
        <v>9</v>
      </c>
      <c r="D9" s="116">
        <f t="shared" si="0"/>
        <v>225</v>
      </c>
    </row>
    <row r="10" spans="1:4">
      <c r="A10" s="117" t="s">
        <v>60</v>
      </c>
      <c r="B10" s="115">
        <v>10</v>
      </c>
      <c r="C10" s="115">
        <v>0</v>
      </c>
      <c r="D10" s="116">
        <f t="shared" si="0"/>
        <v>0</v>
      </c>
    </row>
    <row r="11" spans="1:4">
      <c r="A11" s="117" t="s">
        <v>61</v>
      </c>
      <c r="B11" s="115">
        <v>3</v>
      </c>
      <c r="C11" s="115">
        <v>0</v>
      </c>
      <c r="D11" s="116">
        <f t="shared" si="0"/>
        <v>0</v>
      </c>
    </row>
    <row r="12" spans="1:4">
      <c r="A12" s="118" t="s">
        <v>62</v>
      </c>
      <c r="B12" s="115">
        <v>7</v>
      </c>
      <c r="C12" s="115">
        <v>0</v>
      </c>
      <c r="D12" s="116">
        <f t="shared" si="0"/>
        <v>0</v>
      </c>
    </row>
    <row r="13" spans="1:4">
      <c r="A13" s="117" t="s">
        <v>63</v>
      </c>
      <c r="B13" s="115">
        <v>13414</v>
      </c>
      <c r="C13" s="115">
        <v>17143</v>
      </c>
      <c r="D13" s="116">
        <f t="shared" si="0"/>
        <v>127.8</v>
      </c>
    </row>
    <row r="14" spans="1:4">
      <c r="A14" s="117" t="s">
        <v>57</v>
      </c>
      <c r="B14" s="115">
        <v>9544</v>
      </c>
      <c r="C14" s="115">
        <v>12187</v>
      </c>
      <c r="D14" s="116">
        <f t="shared" si="0"/>
        <v>127.7</v>
      </c>
    </row>
    <row r="15" spans="1:4">
      <c r="A15" s="117" t="s">
        <v>61</v>
      </c>
      <c r="B15" s="115">
        <v>2375</v>
      </c>
      <c r="C15" s="115">
        <v>2611</v>
      </c>
      <c r="D15" s="116">
        <f t="shared" si="0"/>
        <v>109.9</v>
      </c>
    </row>
    <row r="16" spans="1:4">
      <c r="A16" s="118" t="s">
        <v>64</v>
      </c>
      <c r="B16" s="115">
        <v>914</v>
      </c>
      <c r="C16" s="115">
        <v>1931</v>
      </c>
      <c r="D16" s="116">
        <f t="shared" si="0"/>
        <v>211.3</v>
      </c>
    </row>
    <row r="17" spans="1:4">
      <c r="A17" s="117" t="s">
        <v>65</v>
      </c>
      <c r="B17" s="115">
        <v>573</v>
      </c>
      <c r="C17" s="115">
        <v>414</v>
      </c>
      <c r="D17" s="116">
        <f t="shared" si="0"/>
        <v>72.3</v>
      </c>
    </row>
    <row r="18" spans="1:4">
      <c r="A18" s="118" t="s">
        <v>66</v>
      </c>
      <c r="B18" s="115">
        <v>8</v>
      </c>
      <c r="C18" s="115">
        <v>0</v>
      </c>
      <c r="D18" s="116">
        <f t="shared" si="0"/>
        <v>0</v>
      </c>
    </row>
    <row r="19" spans="1:4">
      <c r="A19" s="117" t="s">
        <v>67</v>
      </c>
      <c r="B19" s="115">
        <v>109</v>
      </c>
      <c r="C19" s="115">
        <v>44</v>
      </c>
      <c r="D19" s="116">
        <f t="shared" si="0"/>
        <v>40.4</v>
      </c>
    </row>
    <row r="20" spans="1:4">
      <c r="A20" s="117" t="s">
        <v>57</v>
      </c>
      <c r="B20" s="115">
        <v>38</v>
      </c>
      <c r="C20" s="115">
        <v>24</v>
      </c>
      <c r="D20" s="116">
        <f t="shared" si="0"/>
        <v>63.2</v>
      </c>
    </row>
    <row r="21" spans="1:4">
      <c r="A21" s="117" t="s">
        <v>61</v>
      </c>
      <c r="B21" s="115">
        <v>13</v>
      </c>
      <c r="C21" s="115">
        <v>13</v>
      </c>
      <c r="D21" s="116">
        <f t="shared" si="0"/>
        <v>100</v>
      </c>
    </row>
    <row r="22" spans="1:4">
      <c r="A22" s="118" t="s">
        <v>68</v>
      </c>
      <c r="B22" s="115">
        <v>0</v>
      </c>
      <c r="C22" s="115">
        <v>7</v>
      </c>
      <c r="D22" s="116" t="str">
        <f t="shared" si="0"/>
        <v/>
      </c>
    </row>
    <row r="23" spans="1:4">
      <c r="A23" s="118" t="s">
        <v>69</v>
      </c>
      <c r="B23" s="115">
        <v>58</v>
      </c>
      <c r="C23" s="115">
        <v>0</v>
      </c>
      <c r="D23" s="116">
        <f t="shared" si="0"/>
        <v>0</v>
      </c>
    </row>
    <row r="24" spans="1:4">
      <c r="A24" s="118" t="s">
        <v>70</v>
      </c>
      <c r="B24" s="115">
        <v>98</v>
      </c>
      <c r="C24" s="115">
        <v>299</v>
      </c>
      <c r="D24" s="116">
        <f t="shared" si="0"/>
        <v>305.1</v>
      </c>
    </row>
    <row r="25" spans="1:4">
      <c r="A25" s="118" t="s">
        <v>57</v>
      </c>
      <c r="B25" s="115">
        <v>28</v>
      </c>
      <c r="C25" s="115">
        <v>23</v>
      </c>
      <c r="D25" s="116">
        <f t="shared" si="0"/>
        <v>82.1</v>
      </c>
    </row>
    <row r="26" spans="1:4">
      <c r="A26" s="21" t="s">
        <v>61</v>
      </c>
      <c r="B26" s="115">
        <v>10</v>
      </c>
      <c r="C26" s="115">
        <v>50</v>
      </c>
      <c r="D26" s="116">
        <f t="shared" si="0"/>
        <v>500</v>
      </c>
    </row>
    <row r="27" spans="1:4">
      <c r="A27" s="118" t="s">
        <v>71</v>
      </c>
      <c r="B27" s="115">
        <v>11</v>
      </c>
      <c r="C27" s="115">
        <v>19</v>
      </c>
      <c r="D27" s="116">
        <f t="shared" si="0"/>
        <v>172.7</v>
      </c>
    </row>
    <row r="28" spans="1:4">
      <c r="A28" s="118" t="s">
        <v>72</v>
      </c>
      <c r="B28" s="115">
        <v>48</v>
      </c>
      <c r="C28" s="115">
        <v>178</v>
      </c>
      <c r="D28" s="116">
        <f t="shared" si="0"/>
        <v>370.8</v>
      </c>
    </row>
    <row r="29" spans="1:4">
      <c r="A29" s="118" t="s">
        <v>73</v>
      </c>
      <c r="B29" s="115">
        <v>1</v>
      </c>
      <c r="C29" s="115">
        <v>29</v>
      </c>
      <c r="D29" s="116">
        <f t="shared" si="0"/>
        <v>2900</v>
      </c>
    </row>
    <row r="30" spans="1:4">
      <c r="A30" s="119" t="s">
        <v>74</v>
      </c>
      <c r="B30" s="115">
        <v>1190</v>
      </c>
      <c r="C30" s="115">
        <v>972</v>
      </c>
      <c r="D30" s="116">
        <f t="shared" si="0"/>
        <v>81.7</v>
      </c>
    </row>
    <row r="31" spans="1:4">
      <c r="A31" s="118" t="s">
        <v>57</v>
      </c>
      <c r="B31" s="115">
        <v>253</v>
      </c>
      <c r="C31" s="115">
        <v>115</v>
      </c>
      <c r="D31" s="116">
        <f t="shared" si="0"/>
        <v>45.5</v>
      </c>
    </row>
    <row r="32" spans="1:4">
      <c r="A32" s="21" t="s">
        <v>61</v>
      </c>
      <c r="B32" s="115">
        <v>65</v>
      </c>
      <c r="C32" s="115">
        <v>55</v>
      </c>
      <c r="D32" s="116">
        <f t="shared" si="0"/>
        <v>84.6</v>
      </c>
    </row>
    <row r="33" spans="1:4">
      <c r="A33" s="117" t="s">
        <v>75</v>
      </c>
      <c r="B33" s="115">
        <v>66</v>
      </c>
      <c r="C33" s="115">
        <v>45</v>
      </c>
      <c r="D33" s="116">
        <f t="shared" si="0"/>
        <v>68.2</v>
      </c>
    </row>
    <row r="34" spans="1:4">
      <c r="A34" s="118" t="s">
        <v>76</v>
      </c>
      <c r="B34" s="115">
        <v>381</v>
      </c>
      <c r="C34" s="115">
        <v>152</v>
      </c>
      <c r="D34" s="116">
        <f t="shared" si="0"/>
        <v>39.9</v>
      </c>
    </row>
    <row r="35" spans="1:4">
      <c r="A35" s="118" t="s">
        <v>77</v>
      </c>
      <c r="B35" s="115">
        <v>425</v>
      </c>
      <c r="C35" s="115">
        <v>605</v>
      </c>
      <c r="D35" s="116">
        <f t="shared" si="0"/>
        <v>142.4</v>
      </c>
    </row>
    <row r="36" spans="1:4">
      <c r="A36" s="117" t="s">
        <v>78</v>
      </c>
      <c r="B36" s="115">
        <v>141</v>
      </c>
      <c r="C36" s="115">
        <v>400</v>
      </c>
      <c r="D36" s="116">
        <f t="shared" si="0"/>
        <v>283.7</v>
      </c>
    </row>
    <row r="37" spans="1:4">
      <c r="A37" s="117" t="s">
        <v>79</v>
      </c>
      <c r="B37" s="115">
        <v>141</v>
      </c>
      <c r="C37" s="115">
        <v>400</v>
      </c>
      <c r="D37" s="116">
        <f t="shared" si="0"/>
        <v>283.7</v>
      </c>
    </row>
    <row r="38" spans="1:4">
      <c r="A38" s="118" t="s">
        <v>80</v>
      </c>
      <c r="B38" s="115">
        <v>68</v>
      </c>
      <c r="C38" s="115">
        <v>68</v>
      </c>
      <c r="D38" s="116">
        <f t="shared" si="0"/>
        <v>100</v>
      </c>
    </row>
    <row r="39" spans="1:4">
      <c r="A39" s="117" t="s">
        <v>57</v>
      </c>
      <c r="B39" s="115">
        <v>17</v>
      </c>
      <c r="C39" s="115">
        <v>16</v>
      </c>
      <c r="D39" s="116">
        <f t="shared" si="0"/>
        <v>94.1</v>
      </c>
    </row>
    <row r="40" spans="1:4">
      <c r="A40" s="120" t="s">
        <v>81</v>
      </c>
      <c r="B40" s="115">
        <v>47</v>
      </c>
      <c r="C40" s="115">
        <v>48</v>
      </c>
      <c r="D40" s="116">
        <f t="shared" si="0"/>
        <v>102.1</v>
      </c>
    </row>
    <row r="41" spans="1:4">
      <c r="A41" s="118" t="s">
        <v>82</v>
      </c>
      <c r="B41" s="115">
        <v>2</v>
      </c>
      <c r="C41" s="115">
        <v>2</v>
      </c>
      <c r="D41" s="116">
        <f t="shared" si="0"/>
        <v>100</v>
      </c>
    </row>
    <row r="42" spans="1:4">
      <c r="A42" s="118" t="s">
        <v>75</v>
      </c>
      <c r="B42" s="115">
        <v>2</v>
      </c>
      <c r="C42" s="115">
        <v>2</v>
      </c>
      <c r="D42" s="116">
        <f t="shared" si="0"/>
        <v>100</v>
      </c>
    </row>
    <row r="43" spans="1:4">
      <c r="A43" s="118" t="s">
        <v>83</v>
      </c>
      <c r="B43" s="115">
        <v>744</v>
      </c>
      <c r="C43" s="115">
        <v>75</v>
      </c>
      <c r="D43" s="116">
        <f t="shared" si="0"/>
        <v>10.1</v>
      </c>
    </row>
    <row r="44" spans="1:4">
      <c r="A44" s="118" t="s">
        <v>57</v>
      </c>
      <c r="B44" s="115">
        <v>684</v>
      </c>
      <c r="C44" s="115">
        <v>65</v>
      </c>
      <c r="D44" s="116">
        <f t="shared" si="0"/>
        <v>9.5</v>
      </c>
    </row>
    <row r="45" spans="1:4">
      <c r="A45" s="117" t="s">
        <v>61</v>
      </c>
      <c r="B45" s="115">
        <v>34</v>
      </c>
      <c r="C45" s="115">
        <v>7</v>
      </c>
      <c r="D45" s="116">
        <f t="shared" si="0"/>
        <v>20.6</v>
      </c>
    </row>
    <row r="46" spans="1:4">
      <c r="A46" s="120" t="s">
        <v>84</v>
      </c>
      <c r="B46" s="115">
        <v>4</v>
      </c>
      <c r="C46" s="115">
        <v>3</v>
      </c>
      <c r="D46" s="116">
        <f t="shared" si="0"/>
        <v>75</v>
      </c>
    </row>
    <row r="47" spans="1:4">
      <c r="A47" s="118" t="s">
        <v>85</v>
      </c>
      <c r="B47" s="115">
        <v>22</v>
      </c>
      <c r="C47" s="115">
        <v>0</v>
      </c>
      <c r="D47" s="116">
        <f t="shared" si="0"/>
        <v>0</v>
      </c>
    </row>
    <row r="48" spans="1:4">
      <c r="A48" s="121" t="s">
        <v>86</v>
      </c>
      <c r="B48" s="115">
        <v>166</v>
      </c>
      <c r="C48" s="115">
        <v>163</v>
      </c>
      <c r="D48" s="116">
        <f t="shared" si="0"/>
        <v>98.2</v>
      </c>
    </row>
    <row r="49" spans="1:4">
      <c r="A49" s="117" t="s">
        <v>57</v>
      </c>
      <c r="B49" s="115">
        <v>38</v>
      </c>
      <c r="C49" s="115">
        <v>55</v>
      </c>
      <c r="D49" s="116">
        <f t="shared" si="0"/>
        <v>144.7</v>
      </c>
    </row>
    <row r="50" spans="1:4">
      <c r="A50" s="117" t="s">
        <v>61</v>
      </c>
      <c r="B50" s="115">
        <v>115</v>
      </c>
      <c r="C50" s="115">
        <v>79</v>
      </c>
      <c r="D50" s="116">
        <f t="shared" si="0"/>
        <v>68.7</v>
      </c>
    </row>
    <row r="51" spans="1:4">
      <c r="A51" s="117" t="s">
        <v>84</v>
      </c>
      <c r="B51" s="115">
        <v>8</v>
      </c>
      <c r="C51" s="115">
        <v>8</v>
      </c>
      <c r="D51" s="116">
        <f t="shared" si="0"/>
        <v>100</v>
      </c>
    </row>
    <row r="52" spans="1:4">
      <c r="A52" s="117" t="s">
        <v>87</v>
      </c>
      <c r="B52" s="115">
        <v>5</v>
      </c>
      <c r="C52" s="115">
        <v>21</v>
      </c>
      <c r="D52" s="116">
        <f t="shared" si="0"/>
        <v>420</v>
      </c>
    </row>
    <row r="53" spans="1:4">
      <c r="A53" s="21" t="s">
        <v>88</v>
      </c>
      <c r="B53" s="115">
        <v>223</v>
      </c>
      <c r="C53" s="115">
        <v>692</v>
      </c>
      <c r="D53" s="116">
        <f t="shared" si="0"/>
        <v>310.3</v>
      </c>
    </row>
    <row r="54" spans="1:4">
      <c r="A54" s="117" t="s">
        <v>57</v>
      </c>
      <c r="B54" s="115">
        <v>33</v>
      </c>
      <c r="C54" s="115">
        <v>33</v>
      </c>
      <c r="D54" s="116">
        <f t="shared" si="0"/>
        <v>100</v>
      </c>
    </row>
    <row r="55" spans="1:4">
      <c r="A55" s="117" t="s">
        <v>61</v>
      </c>
      <c r="B55" s="115">
        <v>31</v>
      </c>
      <c r="C55" s="115">
        <v>537</v>
      </c>
      <c r="D55" s="116">
        <f t="shared" si="0"/>
        <v>1732.3</v>
      </c>
    </row>
    <row r="56" spans="1:4">
      <c r="A56" s="118" t="s">
        <v>89</v>
      </c>
      <c r="B56" s="115">
        <v>11</v>
      </c>
      <c r="C56" s="115">
        <v>0</v>
      </c>
      <c r="D56" s="116">
        <f t="shared" si="0"/>
        <v>0</v>
      </c>
    </row>
    <row r="57" spans="1:4">
      <c r="A57" s="117" t="s">
        <v>90</v>
      </c>
      <c r="B57" s="115">
        <v>147</v>
      </c>
      <c r="C57" s="115">
        <v>122</v>
      </c>
      <c r="D57" s="116">
        <f t="shared" si="0"/>
        <v>83</v>
      </c>
    </row>
    <row r="58" spans="1:4">
      <c r="A58" s="118" t="s">
        <v>91</v>
      </c>
      <c r="B58" s="115">
        <v>1</v>
      </c>
      <c r="C58" s="115">
        <v>0</v>
      </c>
      <c r="D58" s="116">
        <f t="shared" si="0"/>
        <v>0</v>
      </c>
    </row>
    <row r="59" spans="1:4">
      <c r="A59" s="118" t="s">
        <v>92</v>
      </c>
      <c r="B59" s="115">
        <v>52</v>
      </c>
      <c r="C59" s="115">
        <v>44</v>
      </c>
      <c r="D59" s="116">
        <f t="shared" si="0"/>
        <v>84.6</v>
      </c>
    </row>
    <row r="60" spans="1:4">
      <c r="A60" s="118" t="s">
        <v>57</v>
      </c>
      <c r="B60" s="115">
        <v>15</v>
      </c>
      <c r="C60" s="115">
        <v>16</v>
      </c>
      <c r="D60" s="116">
        <f t="shared" si="0"/>
        <v>106.7</v>
      </c>
    </row>
    <row r="61" spans="1:4">
      <c r="A61" s="119" t="s">
        <v>93</v>
      </c>
      <c r="B61" s="115">
        <v>10</v>
      </c>
      <c r="C61" s="115">
        <v>1</v>
      </c>
      <c r="D61" s="116">
        <f t="shared" si="0"/>
        <v>10</v>
      </c>
    </row>
    <row r="62" spans="1:4">
      <c r="A62" s="117" t="s">
        <v>94</v>
      </c>
      <c r="B62" s="115">
        <v>27</v>
      </c>
      <c r="C62" s="115">
        <v>27</v>
      </c>
      <c r="D62" s="116">
        <f t="shared" si="0"/>
        <v>100</v>
      </c>
    </row>
    <row r="63" spans="1:4">
      <c r="A63" s="118" t="s">
        <v>95</v>
      </c>
      <c r="B63" s="115">
        <v>43</v>
      </c>
      <c r="C63" s="115">
        <v>146</v>
      </c>
      <c r="D63" s="116">
        <f t="shared" si="0"/>
        <v>339.5</v>
      </c>
    </row>
    <row r="64" spans="1:4">
      <c r="A64" s="118" t="s">
        <v>57</v>
      </c>
      <c r="B64" s="115">
        <v>11</v>
      </c>
      <c r="C64" s="115">
        <v>16</v>
      </c>
      <c r="D64" s="116">
        <f t="shared" si="0"/>
        <v>145.5</v>
      </c>
    </row>
    <row r="65" spans="1:4">
      <c r="A65" s="118" t="s">
        <v>61</v>
      </c>
      <c r="B65" s="115">
        <v>16</v>
      </c>
      <c r="C65" s="115">
        <v>6</v>
      </c>
      <c r="D65" s="116">
        <f t="shared" si="0"/>
        <v>37.5</v>
      </c>
    </row>
    <row r="66" s="103" customFormat="1" spans="1:4">
      <c r="A66" s="117" t="s">
        <v>96</v>
      </c>
      <c r="B66" s="115">
        <v>0</v>
      </c>
      <c r="C66" s="115">
        <v>120</v>
      </c>
      <c r="D66" s="116" t="str">
        <f t="shared" si="0"/>
        <v/>
      </c>
    </row>
    <row r="67" spans="1:4">
      <c r="A67" s="118" t="s">
        <v>97</v>
      </c>
      <c r="B67" s="115">
        <v>16</v>
      </c>
      <c r="C67" s="115">
        <v>4</v>
      </c>
      <c r="D67" s="116">
        <f t="shared" si="0"/>
        <v>25</v>
      </c>
    </row>
    <row r="68" spans="1:4">
      <c r="A68" s="118" t="s">
        <v>98</v>
      </c>
      <c r="B68" s="115">
        <v>49</v>
      </c>
      <c r="C68" s="115">
        <v>152</v>
      </c>
      <c r="D68" s="116">
        <f t="shared" si="0"/>
        <v>310.2</v>
      </c>
    </row>
    <row r="69" spans="1:4">
      <c r="A69" s="118" t="s">
        <v>57</v>
      </c>
      <c r="B69" s="115">
        <v>35</v>
      </c>
      <c r="C69" s="115">
        <v>14</v>
      </c>
      <c r="D69" s="116">
        <f t="shared" ref="D69:D132" si="1">IF(B69=0,"",ROUND(C69/B69*100,1))</f>
        <v>40</v>
      </c>
    </row>
    <row r="70" spans="1:4">
      <c r="A70" s="117" t="s">
        <v>61</v>
      </c>
      <c r="B70" s="115">
        <v>14</v>
      </c>
      <c r="C70" s="115">
        <v>34</v>
      </c>
      <c r="D70" s="116">
        <f t="shared" si="1"/>
        <v>242.9</v>
      </c>
    </row>
    <row r="71" spans="1:4">
      <c r="A71" s="117" t="s">
        <v>99</v>
      </c>
      <c r="B71" s="115">
        <v>0</v>
      </c>
      <c r="C71" s="115">
        <v>4</v>
      </c>
      <c r="D71" s="116" t="str">
        <f t="shared" si="1"/>
        <v/>
      </c>
    </row>
    <row r="72" spans="1:4">
      <c r="A72" s="118" t="s">
        <v>100</v>
      </c>
      <c r="B72" s="115">
        <v>0</v>
      </c>
      <c r="C72" s="115">
        <v>100</v>
      </c>
      <c r="D72" s="116" t="str">
        <f t="shared" si="1"/>
        <v/>
      </c>
    </row>
    <row r="73" spans="1:4">
      <c r="A73" s="118" t="s">
        <v>101</v>
      </c>
      <c r="B73" s="115">
        <v>110</v>
      </c>
      <c r="C73" s="115">
        <v>75</v>
      </c>
      <c r="D73" s="116">
        <f t="shared" si="1"/>
        <v>68.2</v>
      </c>
    </row>
    <row r="74" spans="1:4">
      <c r="A74" s="117" t="s">
        <v>57</v>
      </c>
      <c r="B74" s="115">
        <v>8</v>
      </c>
      <c r="C74" s="115">
        <v>0</v>
      </c>
      <c r="D74" s="116">
        <f t="shared" si="1"/>
        <v>0</v>
      </c>
    </row>
    <row r="75" spans="1:4">
      <c r="A75" s="117" t="s">
        <v>61</v>
      </c>
      <c r="B75" s="115">
        <v>95</v>
      </c>
      <c r="C75" s="115">
        <v>52</v>
      </c>
      <c r="D75" s="116">
        <f t="shared" si="1"/>
        <v>54.7</v>
      </c>
    </row>
    <row r="76" spans="1:4">
      <c r="A76" s="117" t="s">
        <v>102</v>
      </c>
      <c r="B76" s="115">
        <v>7</v>
      </c>
      <c r="C76" s="115">
        <v>23</v>
      </c>
      <c r="D76" s="116">
        <f t="shared" si="1"/>
        <v>328.6</v>
      </c>
    </row>
    <row r="77" spans="1:4">
      <c r="A77" s="118" t="s">
        <v>103</v>
      </c>
      <c r="B77" s="115">
        <v>207</v>
      </c>
      <c r="C77" s="115">
        <v>54</v>
      </c>
      <c r="D77" s="116">
        <f t="shared" si="1"/>
        <v>26.1</v>
      </c>
    </row>
    <row r="78" spans="1:4">
      <c r="A78" s="21" t="s">
        <v>57</v>
      </c>
      <c r="B78" s="115">
        <v>39</v>
      </c>
      <c r="C78" s="115">
        <v>0</v>
      </c>
      <c r="D78" s="116">
        <f t="shared" si="1"/>
        <v>0</v>
      </c>
    </row>
    <row r="79" spans="1:4">
      <c r="A79" s="117" t="s">
        <v>61</v>
      </c>
      <c r="B79" s="115">
        <v>168</v>
      </c>
      <c r="C79" s="115">
        <v>24</v>
      </c>
      <c r="D79" s="116">
        <f t="shared" si="1"/>
        <v>14.3</v>
      </c>
    </row>
    <row r="80" s="103" customFormat="1" spans="1:4">
      <c r="A80" s="117" t="s">
        <v>104</v>
      </c>
      <c r="B80" s="115">
        <v>0</v>
      </c>
      <c r="C80" s="115">
        <v>30</v>
      </c>
      <c r="D80" s="116" t="str">
        <f t="shared" si="1"/>
        <v/>
      </c>
    </row>
    <row r="81" spans="1:4">
      <c r="A81" s="118" t="s">
        <v>105</v>
      </c>
      <c r="B81" s="115">
        <v>17</v>
      </c>
      <c r="C81" s="115">
        <v>26</v>
      </c>
      <c r="D81" s="116">
        <f t="shared" si="1"/>
        <v>152.9</v>
      </c>
    </row>
    <row r="82" spans="1:4">
      <c r="A82" s="118" t="s">
        <v>57</v>
      </c>
      <c r="B82" s="115">
        <v>1</v>
      </c>
      <c r="C82" s="115">
        <v>0</v>
      </c>
      <c r="D82" s="116">
        <f t="shared" si="1"/>
        <v>0</v>
      </c>
    </row>
    <row r="83" spans="1:4">
      <c r="A83" s="117" t="s">
        <v>106</v>
      </c>
      <c r="B83" s="115">
        <v>16</v>
      </c>
      <c r="C83" s="115">
        <v>26</v>
      </c>
      <c r="D83" s="116">
        <f t="shared" si="1"/>
        <v>162.5</v>
      </c>
    </row>
    <row r="84" spans="1:4">
      <c r="A84" s="117" t="s">
        <v>107</v>
      </c>
      <c r="B84" s="122">
        <v>14</v>
      </c>
      <c r="C84" s="122">
        <v>74</v>
      </c>
      <c r="D84" s="116">
        <f t="shared" si="1"/>
        <v>528.6</v>
      </c>
    </row>
    <row r="85" spans="1:4">
      <c r="A85" s="117" t="s">
        <v>61</v>
      </c>
      <c r="B85" s="122">
        <v>14</v>
      </c>
      <c r="C85" s="122">
        <v>74</v>
      </c>
      <c r="D85" s="116">
        <f t="shared" si="1"/>
        <v>528.6</v>
      </c>
    </row>
    <row r="86" spans="1:4">
      <c r="A86" s="117" t="s">
        <v>108</v>
      </c>
      <c r="B86" s="122">
        <v>344</v>
      </c>
      <c r="C86" s="122">
        <v>224</v>
      </c>
      <c r="D86" s="116">
        <f t="shared" si="1"/>
        <v>65.1</v>
      </c>
    </row>
    <row r="87" spans="1:4">
      <c r="A87" s="117" t="s">
        <v>57</v>
      </c>
      <c r="B87" s="115">
        <v>183</v>
      </c>
      <c r="C87" s="115">
        <v>107</v>
      </c>
      <c r="D87" s="116">
        <f t="shared" si="1"/>
        <v>58.5</v>
      </c>
    </row>
    <row r="88" spans="1:4">
      <c r="A88" s="117" t="s">
        <v>61</v>
      </c>
      <c r="B88" s="115">
        <v>65</v>
      </c>
      <c r="C88" s="115">
        <v>26</v>
      </c>
      <c r="D88" s="116">
        <f t="shared" si="1"/>
        <v>40</v>
      </c>
    </row>
    <row r="89" spans="1:4">
      <c r="A89" s="117" t="s">
        <v>109</v>
      </c>
      <c r="B89" s="115">
        <v>67</v>
      </c>
      <c r="C89" s="115">
        <v>7</v>
      </c>
      <c r="D89" s="116">
        <f t="shared" si="1"/>
        <v>10.4</v>
      </c>
    </row>
    <row r="90" spans="1:4">
      <c r="A90" s="117" t="s">
        <v>110</v>
      </c>
      <c r="B90" s="115">
        <v>27</v>
      </c>
      <c r="C90" s="115">
        <v>4</v>
      </c>
      <c r="D90" s="116">
        <f t="shared" si="1"/>
        <v>14.8</v>
      </c>
    </row>
    <row r="91" spans="1:4">
      <c r="A91" s="117" t="s">
        <v>75</v>
      </c>
      <c r="B91" s="115">
        <v>2</v>
      </c>
      <c r="C91" s="115">
        <v>0</v>
      </c>
      <c r="D91" s="116">
        <f t="shared" si="1"/>
        <v>0</v>
      </c>
    </row>
    <row r="92" s="103" customFormat="1" spans="1:4">
      <c r="A92" s="117" t="s">
        <v>111</v>
      </c>
      <c r="B92" s="115">
        <v>0</v>
      </c>
      <c r="C92" s="115">
        <v>80</v>
      </c>
      <c r="D92" s="116" t="str">
        <f t="shared" si="1"/>
        <v/>
      </c>
    </row>
    <row r="93" s="103" customFormat="1" spans="1:4">
      <c r="A93" s="117" t="s">
        <v>112</v>
      </c>
      <c r="B93" s="115">
        <v>30</v>
      </c>
      <c r="C93" s="115">
        <v>0</v>
      </c>
      <c r="D93" s="116">
        <f t="shared" si="1"/>
        <v>0</v>
      </c>
    </row>
    <row r="94" s="103" customFormat="1" spans="1:4">
      <c r="A94" s="118" t="s">
        <v>113</v>
      </c>
      <c r="B94" s="115">
        <v>30</v>
      </c>
      <c r="C94" s="115">
        <v>0</v>
      </c>
      <c r="D94" s="116">
        <f t="shared" si="1"/>
        <v>0</v>
      </c>
    </row>
    <row r="95" spans="1:4">
      <c r="A95" s="21" t="s">
        <v>114</v>
      </c>
      <c r="B95" s="115">
        <v>861</v>
      </c>
      <c r="C95" s="115">
        <v>1361</v>
      </c>
      <c r="D95" s="116">
        <f t="shared" si="1"/>
        <v>158.1</v>
      </c>
    </row>
    <row r="96" spans="1:4">
      <c r="A96" s="117" t="s">
        <v>115</v>
      </c>
      <c r="B96" s="115">
        <v>0</v>
      </c>
      <c r="C96" s="115">
        <v>217</v>
      </c>
      <c r="D96" s="116" t="str">
        <f t="shared" si="1"/>
        <v/>
      </c>
    </row>
    <row r="97" spans="1:4">
      <c r="A97" s="117" t="s">
        <v>116</v>
      </c>
      <c r="B97" s="115">
        <v>0</v>
      </c>
      <c r="C97" s="115">
        <v>217</v>
      </c>
      <c r="D97" s="116" t="str">
        <f t="shared" si="1"/>
        <v/>
      </c>
    </row>
    <row r="98" spans="1:4">
      <c r="A98" s="118" t="s">
        <v>117</v>
      </c>
      <c r="B98" s="115">
        <v>693</v>
      </c>
      <c r="C98" s="115">
        <v>836</v>
      </c>
      <c r="D98" s="116">
        <f t="shared" si="1"/>
        <v>120.6</v>
      </c>
    </row>
    <row r="99" spans="1:4">
      <c r="A99" s="118" t="s">
        <v>57</v>
      </c>
      <c r="B99" s="115">
        <v>143</v>
      </c>
      <c r="C99" s="115">
        <v>108</v>
      </c>
      <c r="D99" s="116">
        <f t="shared" si="1"/>
        <v>75.5</v>
      </c>
    </row>
    <row r="100" spans="1:4">
      <c r="A100" s="118" t="s">
        <v>61</v>
      </c>
      <c r="B100" s="115">
        <v>344</v>
      </c>
      <c r="C100" s="115">
        <v>463</v>
      </c>
      <c r="D100" s="116">
        <f t="shared" si="1"/>
        <v>134.6</v>
      </c>
    </row>
    <row r="101" spans="1:4">
      <c r="A101" s="118" t="s">
        <v>118</v>
      </c>
      <c r="B101" s="115">
        <v>183</v>
      </c>
      <c r="C101" s="115">
        <v>258</v>
      </c>
      <c r="D101" s="116">
        <f t="shared" si="1"/>
        <v>141</v>
      </c>
    </row>
    <row r="102" spans="1:4">
      <c r="A102" s="118" t="s">
        <v>119</v>
      </c>
      <c r="B102" s="115">
        <v>23</v>
      </c>
      <c r="C102" s="115">
        <v>7</v>
      </c>
      <c r="D102" s="116">
        <f t="shared" si="1"/>
        <v>30.4</v>
      </c>
    </row>
    <row r="103" spans="1:4">
      <c r="A103" s="119" t="s">
        <v>120</v>
      </c>
      <c r="B103" s="115">
        <v>97</v>
      </c>
      <c r="C103" s="115">
        <v>120</v>
      </c>
      <c r="D103" s="116">
        <f t="shared" si="1"/>
        <v>123.7</v>
      </c>
    </row>
    <row r="104" spans="1:4">
      <c r="A104" s="117" t="s">
        <v>57</v>
      </c>
      <c r="B104" s="115">
        <v>14</v>
      </c>
      <c r="C104" s="115">
        <v>13</v>
      </c>
      <c r="D104" s="116">
        <f t="shared" si="1"/>
        <v>92.9</v>
      </c>
    </row>
    <row r="105" spans="1:4">
      <c r="A105" s="117" t="s">
        <v>61</v>
      </c>
      <c r="B105" s="115">
        <v>83</v>
      </c>
      <c r="C105" s="115">
        <v>107</v>
      </c>
      <c r="D105" s="116">
        <f t="shared" si="1"/>
        <v>128.9</v>
      </c>
    </row>
    <row r="106" spans="1:4">
      <c r="A106" s="21" t="s">
        <v>121</v>
      </c>
      <c r="B106" s="115">
        <v>17</v>
      </c>
      <c r="C106" s="115">
        <v>73</v>
      </c>
      <c r="D106" s="116">
        <f t="shared" si="1"/>
        <v>429.4</v>
      </c>
    </row>
    <row r="107" spans="1:4">
      <c r="A107" s="117" t="s">
        <v>57</v>
      </c>
      <c r="B107" s="115">
        <v>12</v>
      </c>
      <c r="C107" s="115">
        <v>8</v>
      </c>
      <c r="D107" s="116">
        <f t="shared" si="1"/>
        <v>66.7</v>
      </c>
    </row>
    <row r="108" spans="1:4">
      <c r="A108" s="117" t="s">
        <v>61</v>
      </c>
      <c r="B108" s="115">
        <v>5</v>
      </c>
      <c r="C108" s="115">
        <v>65</v>
      </c>
      <c r="D108" s="116">
        <f t="shared" si="1"/>
        <v>1300</v>
      </c>
    </row>
    <row r="109" spans="1:4">
      <c r="A109" s="117" t="s">
        <v>122</v>
      </c>
      <c r="B109" s="115">
        <v>46</v>
      </c>
      <c r="C109" s="115">
        <v>61</v>
      </c>
      <c r="D109" s="116">
        <f t="shared" si="1"/>
        <v>132.6</v>
      </c>
    </row>
    <row r="110" spans="1:4">
      <c r="A110" s="118" t="s">
        <v>57</v>
      </c>
      <c r="B110" s="115">
        <v>10</v>
      </c>
      <c r="C110" s="115">
        <v>8</v>
      </c>
      <c r="D110" s="116">
        <f t="shared" si="1"/>
        <v>80</v>
      </c>
    </row>
    <row r="111" spans="1:4">
      <c r="A111" s="118" t="s">
        <v>61</v>
      </c>
      <c r="B111" s="115">
        <v>32</v>
      </c>
      <c r="C111" s="115">
        <v>51</v>
      </c>
      <c r="D111" s="116">
        <f t="shared" si="1"/>
        <v>159.4</v>
      </c>
    </row>
    <row r="112" spans="1:4">
      <c r="A112" s="21" t="s">
        <v>123</v>
      </c>
      <c r="B112" s="115">
        <v>3</v>
      </c>
      <c r="C112" s="115">
        <v>0</v>
      </c>
      <c r="D112" s="116">
        <f t="shared" si="1"/>
        <v>0</v>
      </c>
    </row>
    <row r="113" spans="1:4">
      <c r="A113" s="118" t="s">
        <v>124</v>
      </c>
      <c r="B113" s="115">
        <v>1</v>
      </c>
      <c r="C113" s="115">
        <v>2</v>
      </c>
      <c r="D113" s="116">
        <f t="shared" si="1"/>
        <v>200</v>
      </c>
    </row>
    <row r="114" spans="1:4">
      <c r="A114" s="117" t="s">
        <v>125</v>
      </c>
      <c r="B114" s="115">
        <v>8</v>
      </c>
      <c r="C114" s="115">
        <v>54</v>
      </c>
      <c r="D114" s="116">
        <f t="shared" si="1"/>
        <v>675</v>
      </c>
    </row>
    <row r="115" spans="1:4">
      <c r="A115" s="117" t="s">
        <v>126</v>
      </c>
      <c r="B115" s="115">
        <v>8</v>
      </c>
      <c r="C115" s="115">
        <v>54</v>
      </c>
      <c r="D115" s="116">
        <f t="shared" si="1"/>
        <v>675</v>
      </c>
    </row>
    <row r="116" spans="1:4">
      <c r="A116" s="21" t="s">
        <v>127</v>
      </c>
      <c r="B116" s="115">
        <v>31857</v>
      </c>
      <c r="C116" s="115">
        <v>25803</v>
      </c>
      <c r="D116" s="116">
        <f t="shared" si="1"/>
        <v>81</v>
      </c>
    </row>
    <row r="117" spans="1:4">
      <c r="A117" s="118" t="s">
        <v>128</v>
      </c>
      <c r="B117" s="115">
        <v>398</v>
      </c>
      <c r="C117" s="115">
        <v>91</v>
      </c>
      <c r="D117" s="116">
        <f t="shared" si="1"/>
        <v>22.9</v>
      </c>
    </row>
    <row r="118" spans="1:4">
      <c r="A118" s="117" t="s">
        <v>57</v>
      </c>
      <c r="B118" s="115">
        <v>74</v>
      </c>
      <c r="C118" s="115">
        <v>55</v>
      </c>
      <c r="D118" s="116">
        <f t="shared" si="1"/>
        <v>74.3</v>
      </c>
    </row>
    <row r="119" spans="1:4">
      <c r="A119" s="117" t="s">
        <v>61</v>
      </c>
      <c r="B119" s="115">
        <v>309</v>
      </c>
      <c r="C119" s="115">
        <v>36</v>
      </c>
      <c r="D119" s="116">
        <f t="shared" si="1"/>
        <v>11.7</v>
      </c>
    </row>
    <row r="120" spans="1:4">
      <c r="A120" s="120" t="s">
        <v>129</v>
      </c>
      <c r="B120" s="115">
        <v>15</v>
      </c>
      <c r="C120" s="115">
        <v>0</v>
      </c>
      <c r="D120" s="116">
        <f t="shared" si="1"/>
        <v>0</v>
      </c>
    </row>
    <row r="121" spans="1:4">
      <c r="A121" s="117" t="s">
        <v>130</v>
      </c>
      <c r="B121" s="115">
        <v>27432</v>
      </c>
      <c r="C121" s="115">
        <v>25704</v>
      </c>
      <c r="D121" s="116">
        <f t="shared" si="1"/>
        <v>93.7</v>
      </c>
    </row>
    <row r="122" spans="1:4">
      <c r="A122" s="117" t="s">
        <v>131</v>
      </c>
      <c r="B122" s="115">
        <v>581</v>
      </c>
      <c r="C122" s="115">
        <v>7</v>
      </c>
      <c r="D122" s="116">
        <f t="shared" si="1"/>
        <v>1.2</v>
      </c>
    </row>
    <row r="123" spans="1:4">
      <c r="A123" s="117" t="s">
        <v>132</v>
      </c>
      <c r="B123" s="115">
        <v>19933</v>
      </c>
      <c r="C123" s="115">
        <v>24527</v>
      </c>
      <c r="D123" s="116">
        <f t="shared" si="1"/>
        <v>123</v>
      </c>
    </row>
    <row r="124" spans="1:4">
      <c r="A124" s="118" t="s">
        <v>133</v>
      </c>
      <c r="B124" s="115">
        <v>6883</v>
      </c>
      <c r="C124" s="115">
        <v>1170</v>
      </c>
      <c r="D124" s="116">
        <f t="shared" si="1"/>
        <v>17</v>
      </c>
    </row>
    <row r="125" spans="1:4">
      <c r="A125" s="118" t="s">
        <v>134</v>
      </c>
      <c r="B125" s="115">
        <v>8</v>
      </c>
      <c r="C125" s="115">
        <v>0</v>
      </c>
      <c r="D125" s="116">
        <f t="shared" si="1"/>
        <v>0</v>
      </c>
    </row>
    <row r="126" spans="1:4">
      <c r="A126" s="117" t="s">
        <v>135</v>
      </c>
      <c r="B126" s="115">
        <v>27</v>
      </c>
      <c r="C126" s="115">
        <v>0</v>
      </c>
      <c r="D126" s="116">
        <f t="shared" si="1"/>
        <v>0</v>
      </c>
    </row>
    <row r="127" spans="1:4">
      <c r="A127" s="117" t="s">
        <v>136</v>
      </c>
      <c r="B127" s="115">
        <v>682</v>
      </c>
      <c r="C127" s="115">
        <v>0</v>
      </c>
      <c r="D127" s="116">
        <f t="shared" si="1"/>
        <v>0</v>
      </c>
    </row>
    <row r="128" spans="1:4">
      <c r="A128" s="118" t="s">
        <v>137</v>
      </c>
      <c r="B128" s="115">
        <v>682</v>
      </c>
      <c r="C128" s="115">
        <v>0</v>
      </c>
      <c r="D128" s="116">
        <f t="shared" si="1"/>
        <v>0</v>
      </c>
    </row>
    <row r="129" s="55" customFormat="1" spans="1:4">
      <c r="A129" s="117" t="s">
        <v>138</v>
      </c>
      <c r="B129" s="115">
        <v>3325</v>
      </c>
      <c r="C129" s="115">
        <v>0</v>
      </c>
      <c r="D129" s="116">
        <f t="shared" si="1"/>
        <v>0</v>
      </c>
    </row>
    <row r="130" s="55" customFormat="1" spans="1:4">
      <c r="A130" s="118" t="s">
        <v>139</v>
      </c>
      <c r="B130" s="115">
        <v>3307</v>
      </c>
      <c r="C130" s="115">
        <v>0</v>
      </c>
      <c r="D130" s="116">
        <f t="shared" si="1"/>
        <v>0</v>
      </c>
    </row>
    <row r="131" s="55" customFormat="1" spans="1:4">
      <c r="A131" s="21" t="s">
        <v>140</v>
      </c>
      <c r="B131" s="115">
        <v>18</v>
      </c>
      <c r="C131" s="115">
        <v>0</v>
      </c>
      <c r="D131" s="116">
        <f t="shared" si="1"/>
        <v>0</v>
      </c>
    </row>
    <row r="132" s="55" customFormat="1" spans="1:4">
      <c r="A132" s="117" t="s">
        <v>141</v>
      </c>
      <c r="B132" s="115">
        <v>20</v>
      </c>
      <c r="C132" s="115">
        <v>8</v>
      </c>
      <c r="D132" s="116">
        <f t="shared" si="1"/>
        <v>40</v>
      </c>
    </row>
    <row r="133" s="55" customFormat="1" spans="1:4">
      <c r="A133" s="21" t="s">
        <v>142</v>
      </c>
      <c r="B133" s="115">
        <v>6107</v>
      </c>
      <c r="C133" s="115">
        <v>3751</v>
      </c>
      <c r="D133" s="116">
        <f t="shared" ref="D133:D196" si="2">IF(B133=0,"",ROUND(C133/B133*100,1))</f>
        <v>61.4</v>
      </c>
    </row>
    <row r="134" s="55" customFormat="1" spans="1:4">
      <c r="A134" s="118" t="s">
        <v>143</v>
      </c>
      <c r="B134" s="115">
        <v>33</v>
      </c>
      <c r="C134" s="115">
        <v>50</v>
      </c>
      <c r="D134" s="116">
        <f t="shared" si="2"/>
        <v>151.5</v>
      </c>
    </row>
    <row r="135" s="55" customFormat="1" spans="1:4">
      <c r="A135" s="117" t="s">
        <v>57</v>
      </c>
      <c r="B135" s="115">
        <v>18</v>
      </c>
      <c r="C135" s="115">
        <v>0</v>
      </c>
      <c r="D135" s="116">
        <f t="shared" si="2"/>
        <v>0</v>
      </c>
    </row>
    <row r="136" s="55" customFormat="1" spans="1:4">
      <c r="A136" s="117" t="s">
        <v>61</v>
      </c>
      <c r="B136" s="115">
        <v>15</v>
      </c>
      <c r="C136" s="115">
        <v>50</v>
      </c>
      <c r="D136" s="116">
        <f t="shared" si="2"/>
        <v>333.3</v>
      </c>
    </row>
    <row r="137" s="55" customFormat="1" spans="1:4">
      <c r="A137" s="118" t="s">
        <v>144</v>
      </c>
      <c r="B137" s="115">
        <v>1401</v>
      </c>
      <c r="C137" s="115">
        <v>0</v>
      </c>
      <c r="D137" s="116">
        <f t="shared" si="2"/>
        <v>0</v>
      </c>
    </row>
    <row r="138" s="55" customFormat="1" spans="1:4">
      <c r="A138" s="118" t="s">
        <v>145</v>
      </c>
      <c r="B138" s="115">
        <v>1401</v>
      </c>
      <c r="C138" s="115">
        <v>0</v>
      </c>
      <c r="D138" s="116">
        <f t="shared" si="2"/>
        <v>0</v>
      </c>
    </row>
    <row r="139" s="55" customFormat="1" spans="1:4">
      <c r="A139" s="118" t="s">
        <v>146</v>
      </c>
      <c r="B139" s="115">
        <v>979</v>
      </c>
      <c r="C139" s="115">
        <v>0</v>
      </c>
      <c r="D139" s="116">
        <f t="shared" si="2"/>
        <v>0</v>
      </c>
    </row>
    <row r="140" s="55" customFormat="1" spans="1:4">
      <c r="A140" s="117" t="s">
        <v>147</v>
      </c>
      <c r="B140" s="115">
        <v>254</v>
      </c>
      <c r="C140" s="115">
        <v>0</v>
      </c>
      <c r="D140" s="116">
        <f t="shared" si="2"/>
        <v>0</v>
      </c>
    </row>
    <row r="141" s="55" customFormat="1" spans="1:4">
      <c r="A141" s="118" t="s">
        <v>148</v>
      </c>
      <c r="B141" s="115">
        <v>725</v>
      </c>
      <c r="C141" s="115">
        <v>0</v>
      </c>
      <c r="D141" s="116">
        <f t="shared" si="2"/>
        <v>0</v>
      </c>
    </row>
    <row r="142" s="55" customFormat="1" spans="1:4">
      <c r="A142" s="118" t="s">
        <v>149</v>
      </c>
      <c r="B142" s="115">
        <v>200</v>
      </c>
      <c r="C142" s="115">
        <v>0</v>
      </c>
      <c r="D142" s="116">
        <f t="shared" si="2"/>
        <v>0</v>
      </c>
    </row>
    <row r="143" s="55" customFormat="1" spans="1:4">
      <c r="A143" s="117" t="s">
        <v>150</v>
      </c>
      <c r="B143" s="115">
        <v>200</v>
      </c>
      <c r="C143" s="115">
        <v>0</v>
      </c>
      <c r="D143" s="116">
        <f t="shared" si="2"/>
        <v>0</v>
      </c>
    </row>
    <row r="144" spans="1:4">
      <c r="A144" s="117" t="s">
        <v>151</v>
      </c>
      <c r="B144" s="115">
        <v>3494</v>
      </c>
      <c r="C144" s="115">
        <v>3701</v>
      </c>
      <c r="D144" s="116">
        <f t="shared" si="2"/>
        <v>105.9</v>
      </c>
    </row>
    <row r="145" spans="1:4">
      <c r="A145" s="118" t="s">
        <v>152</v>
      </c>
      <c r="B145" s="115">
        <v>3494</v>
      </c>
      <c r="C145" s="115">
        <v>3701</v>
      </c>
      <c r="D145" s="116">
        <f t="shared" si="2"/>
        <v>105.9</v>
      </c>
    </row>
    <row r="146" spans="1:4">
      <c r="A146" s="21" t="s">
        <v>153</v>
      </c>
      <c r="B146" s="115">
        <v>766</v>
      </c>
      <c r="C146" s="115">
        <v>619</v>
      </c>
      <c r="D146" s="116">
        <f t="shared" si="2"/>
        <v>80.8</v>
      </c>
    </row>
    <row r="147" spans="1:4">
      <c r="A147" s="21" t="s">
        <v>154</v>
      </c>
      <c r="B147" s="115">
        <v>291</v>
      </c>
      <c r="C147" s="115">
        <v>470</v>
      </c>
      <c r="D147" s="116">
        <f t="shared" si="2"/>
        <v>161.5</v>
      </c>
    </row>
    <row r="148" spans="1:4">
      <c r="A148" s="21" t="s">
        <v>57</v>
      </c>
      <c r="B148" s="115">
        <v>27</v>
      </c>
      <c r="C148" s="115">
        <v>54</v>
      </c>
      <c r="D148" s="116">
        <f t="shared" si="2"/>
        <v>200</v>
      </c>
    </row>
    <row r="149" spans="1:4">
      <c r="A149" s="21" t="s">
        <v>61</v>
      </c>
      <c r="B149" s="115">
        <v>10</v>
      </c>
      <c r="C149" s="115">
        <v>247</v>
      </c>
      <c r="D149" s="116">
        <f t="shared" si="2"/>
        <v>2470</v>
      </c>
    </row>
    <row r="150" spans="1:4">
      <c r="A150" s="21" t="s">
        <v>155</v>
      </c>
      <c r="B150" s="115">
        <v>12</v>
      </c>
      <c r="C150" s="115">
        <v>19</v>
      </c>
      <c r="D150" s="116">
        <f t="shared" si="2"/>
        <v>158.3</v>
      </c>
    </row>
    <row r="151" spans="1:4">
      <c r="A151" s="21" t="s">
        <v>156</v>
      </c>
      <c r="B151" s="115">
        <v>11</v>
      </c>
      <c r="C151" s="115">
        <v>87</v>
      </c>
      <c r="D151" s="116">
        <f t="shared" si="2"/>
        <v>790.9</v>
      </c>
    </row>
    <row r="152" spans="1:4">
      <c r="A152" s="21" t="s">
        <v>157</v>
      </c>
      <c r="B152" s="115">
        <v>121</v>
      </c>
      <c r="C152" s="115">
        <v>8</v>
      </c>
      <c r="D152" s="116">
        <f t="shared" si="2"/>
        <v>6.6</v>
      </c>
    </row>
    <row r="153" spans="1:4">
      <c r="A153" s="21" t="s">
        <v>158</v>
      </c>
      <c r="B153" s="115">
        <v>0</v>
      </c>
      <c r="C153" s="115">
        <v>1</v>
      </c>
      <c r="D153" s="116" t="str">
        <f t="shared" si="2"/>
        <v/>
      </c>
    </row>
    <row r="154" spans="1:4">
      <c r="A154" s="21" t="s">
        <v>159</v>
      </c>
      <c r="B154" s="115">
        <v>110</v>
      </c>
      <c r="C154" s="115">
        <v>54</v>
      </c>
      <c r="D154" s="116">
        <f t="shared" si="2"/>
        <v>49.1</v>
      </c>
    </row>
    <row r="155" spans="1:4">
      <c r="A155" s="21" t="s">
        <v>160</v>
      </c>
      <c r="B155" s="115">
        <v>15</v>
      </c>
      <c r="C155" s="115">
        <v>13</v>
      </c>
      <c r="D155" s="116">
        <f t="shared" si="2"/>
        <v>86.7</v>
      </c>
    </row>
    <row r="156" spans="1:4">
      <c r="A156" s="21" t="s">
        <v>57</v>
      </c>
      <c r="B156" s="115">
        <v>15</v>
      </c>
      <c r="C156" s="115">
        <v>0</v>
      </c>
      <c r="D156" s="116">
        <f t="shared" si="2"/>
        <v>0</v>
      </c>
    </row>
    <row r="157" spans="1:4">
      <c r="A157" s="21" t="s">
        <v>161</v>
      </c>
      <c r="B157" s="115">
        <v>0</v>
      </c>
      <c r="C157" s="115">
        <v>13</v>
      </c>
      <c r="D157" s="116" t="str">
        <f t="shared" si="2"/>
        <v/>
      </c>
    </row>
    <row r="158" spans="1:4">
      <c r="A158" s="21" t="s">
        <v>162</v>
      </c>
      <c r="B158" s="115">
        <v>50</v>
      </c>
      <c r="C158" s="115">
        <v>0</v>
      </c>
      <c r="D158" s="116">
        <f t="shared" si="2"/>
        <v>0</v>
      </c>
    </row>
    <row r="159" spans="1:4">
      <c r="A159" s="21" t="s">
        <v>163</v>
      </c>
      <c r="B159" s="115">
        <v>50</v>
      </c>
      <c r="C159" s="115">
        <v>0</v>
      </c>
      <c r="D159" s="116">
        <f t="shared" si="2"/>
        <v>0</v>
      </c>
    </row>
    <row r="160" spans="1:4">
      <c r="A160" s="21" t="s">
        <v>164</v>
      </c>
      <c r="B160" s="115">
        <v>14</v>
      </c>
      <c r="C160" s="115">
        <v>0</v>
      </c>
      <c r="D160" s="116">
        <f t="shared" si="2"/>
        <v>0</v>
      </c>
    </row>
    <row r="161" spans="1:4">
      <c r="A161" s="21" t="s">
        <v>165</v>
      </c>
      <c r="B161" s="115">
        <v>14</v>
      </c>
      <c r="C161" s="115">
        <v>0</v>
      </c>
      <c r="D161" s="116">
        <f t="shared" si="2"/>
        <v>0</v>
      </c>
    </row>
    <row r="162" spans="1:4">
      <c r="A162" s="21" t="s">
        <v>166</v>
      </c>
      <c r="B162" s="115">
        <v>394</v>
      </c>
      <c r="C162" s="115">
        <v>0</v>
      </c>
      <c r="D162" s="116">
        <f t="shared" si="2"/>
        <v>0</v>
      </c>
    </row>
    <row r="163" spans="1:4">
      <c r="A163" s="21" t="s">
        <v>167</v>
      </c>
      <c r="B163" s="115">
        <v>394</v>
      </c>
      <c r="C163" s="115">
        <v>0</v>
      </c>
      <c r="D163" s="116">
        <f t="shared" si="2"/>
        <v>0</v>
      </c>
    </row>
    <row r="164" spans="1:4">
      <c r="A164" s="21" t="s">
        <v>168</v>
      </c>
      <c r="B164" s="115">
        <v>2</v>
      </c>
      <c r="C164" s="115">
        <v>136</v>
      </c>
      <c r="D164" s="116">
        <f t="shared" si="2"/>
        <v>6800</v>
      </c>
    </row>
    <row r="165" spans="1:4">
      <c r="A165" s="21" t="s">
        <v>169</v>
      </c>
      <c r="B165" s="115">
        <v>2</v>
      </c>
      <c r="C165" s="115">
        <v>136</v>
      </c>
      <c r="D165" s="116">
        <f t="shared" si="2"/>
        <v>6800</v>
      </c>
    </row>
    <row r="166" spans="1:4">
      <c r="A166" s="21" t="s">
        <v>170</v>
      </c>
      <c r="B166" s="115">
        <v>15536</v>
      </c>
      <c r="C166" s="115">
        <v>16270</v>
      </c>
      <c r="D166" s="116">
        <f t="shared" si="2"/>
        <v>104.7</v>
      </c>
    </row>
    <row r="167" spans="1:4">
      <c r="A167" s="21" t="s">
        <v>171</v>
      </c>
      <c r="B167" s="115">
        <v>46</v>
      </c>
      <c r="C167" s="115">
        <v>169</v>
      </c>
      <c r="D167" s="116">
        <f t="shared" si="2"/>
        <v>367.4</v>
      </c>
    </row>
    <row r="168" spans="1:4">
      <c r="A168" s="21" t="s">
        <v>57</v>
      </c>
      <c r="B168" s="115">
        <v>33</v>
      </c>
      <c r="C168" s="115">
        <v>129</v>
      </c>
      <c r="D168" s="116">
        <f t="shared" si="2"/>
        <v>390.9</v>
      </c>
    </row>
    <row r="169" spans="1:4">
      <c r="A169" s="21" t="s">
        <v>172</v>
      </c>
      <c r="B169" s="115">
        <v>1</v>
      </c>
      <c r="C169" s="115">
        <v>1</v>
      </c>
      <c r="D169" s="116">
        <f t="shared" si="2"/>
        <v>100</v>
      </c>
    </row>
    <row r="170" spans="1:4">
      <c r="A170" s="21" t="s">
        <v>173</v>
      </c>
      <c r="B170" s="115">
        <v>3</v>
      </c>
      <c r="C170" s="115">
        <v>38</v>
      </c>
      <c r="D170" s="116">
        <f t="shared" si="2"/>
        <v>1266.7</v>
      </c>
    </row>
    <row r="171" spans="1:4">
      <c r="A171" s="21" t="s">
        <v>174</v>
      </c>
      <c r="B171" s="115">
        <v>8</v>
      </c>
      <c r="C171" s="115">
        <v>0</v>
      </c>
      <c r="D171" s="116">
        <f t="shared" si="2"/>
        <v>0</v>
      </c>
    </row>
    <row r="172" spans="1:4">
      <c r="A172" s="21" t="s">
        <v>175</v>
      </c>
      <c r="B172" s="115">
        <v>1</v>
      </c>
      <c r="C172" s="115">
        <v>1</v>
      </c>
      <c r="D172" s="116">
        <f t="shared" si="2"/>
        <v>100</v>
      </c>
    </row>
    <row r="173" spans="1:4">
      <c r="A173" s="21" t="s">
        <v>176</v>
      </c>
      <c r="B173" s="115">
        <v>478</v>
      </c>
      <c r="C173" s="115">
        <v>399</v>
      </c>
      <c r="D173" s="116">
        <f t="shared" si="2"/>
        <v>83.5</v>
      </c>
    </row>
    <row r="174" spans="1:4">
      <c r="A174" s="21" t="s">
        <v>57</v>
      </c>
      <c r="B174" s="115">
        <v>59</v>
      </c>
      <c r="C174" s="115">
        <v>92</v>
      </c>
      <c r="D174" s="116">
        <f t="shared" si="2"/>
        <v>155.9</v>
      </c>
    </row>
    <row r="175" spans="1:4">
      <c r="A175" s="21" t="s">
        <v>61</v>
      </c>
      <c r="B175" s="115">
        <v>356</v>
      </c>
      <c r="C175" s="115">
        <v>219</v>
      </c>
      <c r="D175" s="116">
        <f t="shared" si="2"/>
        <v>61.5</v>
      </c>
    </row>
    <row r="176" spans="1:4">
      <c r="A176" s="21" t="s">
        <v>177</v>
      </c>
      <c r="B176" s="115">
        <v>1</v>
      </c>
      <c r="C176" s="115">
        <v>30</v>
      </c>
      <c r="D176" s="116">
        <f t="shared" si="2"/>
        <v>3000</v>
      </c>
    </row>
    <row r="177" spans="1:4">
      <c r="A177" s="21" t="s">
        <v>178</v>
      </c>
      <c r="B177" s="115">
        <v>62</v>
      </c>
      <c r="C177" s="115">
        <v>58</v>
      </c>
      <c r="D177" s="116">
        <f t="shared" si="2"/>
        <v>93.5</v>
      </c>
    </row>
    <row r="178" spans="1:4">
      <c r="A178" s="21" t="s">
        <v>179</v>
      </c>
      <c r="B178" s="115">
        <v>4015</v>
      </c>
      <c r="C178" s="115">
        <v>5344</v>
      </c>
      <c r="D178" s="116">
        <f t="shared" si="2"/>
        <v>133.1</v>
      </c>
    </row>
    <row r="179" spans="1:4">
      <c r="A179" s="21" t="s">
        <v>180</v>
      </c>
      <c r="B179" s="115">
        <v>28</v>
      </c>
      <c r="C179" s="115">
        <v>326</v>
      </c>
      <c r="D179" s="116">
        <f t="shared" si="2"/>
        <v>1164.3</v>
      </c>
    </row>
    <row r="180" spans="1:4">
      <c r="A180" s="21" t="s">
        <v>181</v>
      </c>
      <c r="B180" s="115">
        <v>4</v>
      </c>
      <c r="C180" s="115">
        <v>213</v>
      </c>
      <c r="D180" s="116">
        <f t="shared" si="2"/>
        <v>5325</v>
      </c>
    </row>
    <row r="181" spans="1:4">
      <c r="A181" s="21" t="s">
        <v>182</v>
      </c>
      <c r="B181" s="115">
        <v>154</v>
      </c>
      <c r="C181" s="115">
        <v>0</v>
      </c>
      <c r="D181" s="116">
        <f t="shared" si="2"/>
        <v>0</v>
      </c>
    </row>
    <row r="182" spans="1:4">
      <c r="A182" s="21" t="s">
        <v>183</v>
      </c>
      <c r="B182" s="115">
        <v>3073</v>
      </c>
      <c r="C182" s="115">
        <v>4103</v>
      </c>
      <c r="D182" s="116">
        <f t="shared" si="2"/>
        <v>133.5</v>
      </c>
    </row>
    <row r="183" spans="1:4">
      <c r="A183" s="21" t="s">
        <v>184</v>
      </c>
      <c r="B183" s="115">
        <v>1</v>
      </c>
      <c r="C183" s="115">
        <v>0</v>
      </c>
      <c r="D183" s="116">
        <f t="shared" si="2"/>
        <v>0</v>
      </c>
    </row>
    <row r="184" spans="1:4">
      <c r="A184" s="21" t="s">
        <v>185</v>
      </c>
      <c r="B184" s="115">
        <v>755</v>
      </c>
      <c r="C184" s="115">
        <v>702</v>
      </c>
      <c r="D184" s="116">
        <f t="shared" si="2"/>
        <v>93</v>
      </c>
    </row>
    <row r="185" spans="1:4">
      <c r="A185" s="21" t="s">
        <v>186</v>
      </c>
      <c r="B185" s="115">
        <v>467</v>
      </c>
      <c r="C185" s="115">
        <v>242</v>
      </c>
      <c r="D185" s="116">
        <f t="shared" si="2"/>
        <v>51.8</v>
      </c>
    </row>
    <row r="186" spans="1:4">
      <c r="A186" s="21" t="s">
        <v>187</v>
      </c>
      <c r="B186" s="115">
        <v>3</v>
      </c>
      <c r="C186" s="115">
        <v>242</v>
      </c>
      <c r="D186" s="116">
        <f t="shared" si="2"/>
        <v>8066.7</v>
      </c>
    </row>
    <row r="187" spans="1:4">
      <c r="A187" s="21" t="s">
        <v>188</v>
      </c>
      <c r="B187" s="115">
        <v>61</v>
      </c>
      <c r="C187" s="115">
        <v>0</v>
      </c>
      <c r="D187" s="116">
        <f t="shared" si="2"/>
        <v>0</v>
      </c>
    </row>
    <row r="188" spans="1:4">
      <c r="A188" s="21" t="s">
        <v>189</v>
      </c>
      <c r="B188" s="115">
        <v>403</v>
      </c>
      <c r="C188" s="115">
        <v>0</v>
      </c>
      <c r="D188" s="116">
        <f t="shared" si="2"/>
        <v>0</v>
      </c>
    </row>
    <row r="189" spans="1:4">
      <c r="A189" s="21" t="s">
        <v>190</v>
      </c>
      <c r="B189" s="115">
        <v>1578</v>
      </c>
      <c r="C189" s="115">
        <v>1509</v>
      </c>
      <c r="D189" s="116">
        <f t="shared" si="2"/>
        <v>95.6</v>
      </c>
    </row>
    <row r="190" spans="1:4">
      <c r="A190" s="21" t="s">
        <v>191</v>
      </c>
      <c r="B190" s="115">
        <v>17</v>
      </c>
      <c r="C190" s="115">
        <v>0</v>
      </c>
      <c r="D190" s="116">
        <f t="shared" si="2"/>
        <v>0</v>
      </c>
    </row>
    <row r="191" spans="1:4">
      <c r="A191" s="21" t="s">
        <v>192</v>
      </c>
      <c r="B191" s="115">
        <v>0</v>
      </c>
      <c r="C191" s="115">
        <v>4</v>
      </c>
      <c r="D191" s="116" t="str">
        <f t="shared" si="2"/>
        <v/>
      </c>
    </row>
    <row r="192" spans="1:4">
      <c r="A192" s="21" t="s">
        <v>193</v>
      </c>
      <c r="B192" s="115">
        <v>458</v>
      </c>
      <c r="C192" s="115">
        <v>452</v>
      </c>
      <c r="D192" s="116">
        <f t="shared" si="2"/>
        <v>98.7</v>
      </c>
    </row>
    <row r="193" spans="1:4">
      <c r="A193" s="21" t="s">
        <v>194</v>
      </c>
      <c r="B193" s="115">
        <v>1103</v>
      </c>
      <c r="C193" s="115">
        <v>1053</v>
      </c>
      <c r="D193" s="116">
        <f t="shared" si="2"/>
        <v>95.5</v>
      </c>
    </row>
    <row r="194" spans="1:4">
      <c r="A194" s="21" t="s">
        <v>195</v>
      </c>
      <c r="B194" s="115">
        <v>258</v>
      </c>
      <c r="C194" s="115">
        <v>147</v>
      </c>
      <c r="D194" s="116">
        <f t="shared" si="2"/>
        <v>57</v>
      </c>
    </row>
    <row r="195" spans="1:4">
      <c r="A195" s="21" t="s">
        <v>196</v>
      </c>
      <c r="B195" s="115">
        <v>208</v>
      </c>
      <c r="C195" s="115">
        <v>130</v>
      </c>
      <c r="D195" s="116">
        <f t="shared" si="2"/>
        <v>62.5</v>
      </c>
    </row>
    <row r="196" spans="1:4">
      <c r="A196" s="21" t="s">
        <v>197</v>
      </c>
      <c r="B196" s="115">
        <v>4</v>
      </c>
      <c r="C196" s="115">
        <v>0</v>
      </c>
      <c r="D196" s="116">
        <f t="shared" si="2"/>
        <v>0</v>
      </c>
    </row>
    <row r="197" spans="1:4">
      <c r="A197" s="21" t="s">
        <v>198</v>
      </c>
      <c r="B197" s="115">
        <v>0</v>
      </c>
      <c r="C197" s="115">
        <v>17</v>
      </c>
      <c r="D197" s="116" t="str">
        <f t="shared" ref="D197:D250" si="3">IF(B197=0,"",ROUND(C197/B197*100,1))</f>
        <v/>
      </c>
    </row>
    <row r="198" spans="1:4">
      <c r="A198" s="21" t="s">
        <v>199</v>
      </c>
      <c r="B198" s="115">
        <v>46</v>
      </c>
      <c r="C198" s="115">
        <v>0</v>
      </c>
      <c r="D198" s="116">
        <f t="shared" si="3"/>
        <v>0</v>
      </c>
    </row>
    <row r="199" spans="1:4">
      <c r="A199" s="21" t="s">
        <v>200</v>
      </c>
      <c r="B199" s="115">
        <v>330</v>
      </c>
      <c r="C199" s="115">
        <v>394</v>
      </c>
      <c r="D199" s="116">
        <f t="shared" si="3"/>
        <v>119.4</v>
      </c>
    </row>
    <row r="200" spans="1:4">
      <c r="A200" s="21" t="s">
        <v>201</v>
      </c>
      <c r="B200" s="115">
        <v>5</v>
      </c>
      <c r="C200" s="115">
        <v>0</v>
      </c>
      <c r="D200" s="116">
        <f t="shared" si="3"/>
        <v>0</v>
      </c>
    </row>
    <row r="201" spans="1:4">
      <c r="A201" s="21" t="s">
        <v>202</v>
      </c>
      <c r="B201" s="115">
        <v>324</v>
      </c>
      <c r="C201" s="115">
        <v>393</v>
      </c>
      <c r="D201" s="116">
        <f t="shared" si="3"/>
        <v>121.3</v>
      </c>
    </row>
    <row r="202" spans="1:4">
      <c r="A202" s="21" t="s">
        <v>203</v>
      </c>
      <c r="B202" s="115">
        <v>1</v>
      </c>
      <c r="C202" s="115">
        <v>1</v>
      </c>
      <c r="D202" s="116">
        <f t="shared" si="3"/>
        <v>100</v>
      </c>
    </row>
    <row r="203" spans="1:4">
      <c r="A203" s="21" t="s">
        <v>204</v>
      </c>
      <c r="B203" s="115">
        <v>511</v>
      </c>
      <c r="C203" s="115">
        <v>323</v>
      </c>
      <c r="D203" s="116">
        <f t="shared" si="3"/>
        <v>63.2</v>
      </c>
    </row>
    <row r="204" spans="1:4">
      <c r="A204" s="21" t="s">
        <v>61</v>
      </c>
      <c r="B204" s="115">
        <v>4</v>
      </c>
      <c r="C204" s="115">
        <v>0</v>
      </c>
      <c r="D204" s="116">
        <f t="shared" si="3"/>
        <v>0</v>
      </c>
    </row>
    <row r="205" spans="1:4">
      <c r="A205" s="21" t="s">
        <v>205</v>
      </c>
      <c r="B205" s="115">
        <v>61</v>
      </c>
      <c r="C205" s="115">
        <v>0</v>
      </c>
      <c r="D205" s="116">
        <f t="shared" si="3"/>
        <v>0</v>
      </c>
    </row>
    <row r="206" spans="1:4">
      <c r="A206" s="21" t="s">
        <v>206</v>
      </c>
      <c r="B206" s="115">
        <v>335</v>
      </c>
      <c r="C206" s="115">
        <v>303</v>
      </c>
      <c r="D206" s="116">
        <f t="shared" si="3"/>
        <v>90.4</v>
      </c>
    </row>
    <row r="207" spans="1:4">
      <c r="A207" s="21" t="s">
        <v>207</v>
      </c>
      <c r="B207" s="115">
        <v>111</v>
      </c>
      <c r="C207" s="115">
        <v>20</v>
      </c>
      <c r="D207" s="116">
        <f t="shared" si="3"/>
        <v>18</v>
      </c>
    </row>
    <row r="208" spans="1:4">
      <c r="A208" s="21" t="s">
        <v>208</v>
      </c>
      <c r="B208" s="115">
        <v>529</v>
      </c>
      <c r="C208" s="115">
        <v>812</v>
      </c>
      <c r="D208" s="116">
        <f t="shared" si="3"/>
        <v>153.5</v>
      </c>
    </row>
    <row r="209" spans="1:4">
      <c r="A209" s="21" t="s">
        <v>209</v>
      </c>
      <c r="B209" s="115">
        <v>502</v>
      </c>
      <c r="C209" s="115">
        <v>0</v>
      </c>
      <c r="D209" s="116">
        <f t="shared" si="3"/>
        <v>0</v>
      </c>
    </row>
    <row r="210" spans="1:4">
      <c r="A210" s="21" t="s">
        <v>210</v>
      </c>
      <c r="B210" s="115">
        <v>27</v>
      </c>
      <c r="C210" s="115">
        <v>812</v>
      </c>
      <c r="D210" s="116">
        <f t="shared" si="3"/>
        <v>3007.4</v>
      </c>
    </row>
    <row r="211" spans="1:4">
      <c r="A211" s="21" t="s">
        <v>211</v>
      </c>
      <c r="B211" s="115">
        <v>413</v>
      </c>
      <c r="C211" s="115">
        <v>5</v>
      </c>
      <c r="D211" s="116">
        <f t="shared" si="3"/>
        <v>1.2</v>
      </c>
    </row>
    <row r="212" spans="1:4">
      <c r="A212" s="21" t="s">
        <v>212</v>
      </c>
      <c r="B212" s="115">
        <v>413</v>
      </c>
      <c r="C212" s="115">
        <v>5</v>
      </c>
      <c r="D212" s="116">
        <f t="shared" si="3"/>
        <v>1.2</v>
      </c>
    </row>
    <row r="213" spans="1:4">
      <c r="A213" s="21" t="s">
        <v>213</v>
      </c>
      <c r="B213" s="115">
        <v>270</v>
      </c>
      <c r="C213" s="115">
        <v>0</v>
      </c>
      <c r="D213" s="116">
        <f t="shared" si="3"/>
        <v>0</v>
      </c>
    </row>
    <row r="214" spans="1:4">
      <c r="A214" s="21" t="s">
        <v>214</v>
      </c>
      <c r="B214" s="115">
        <v>270</v>
      </c>
      <c r="C214" s="115">
        <v>0</v>
      </c>
      <c r="D214" s="116">
        <f t="shared" si="3"/>
        <v>0</v>
      </c>
    </row>
    <row r="215" spans="1:4">
      <c r="A215" s="21" t="s">
        <v>215</v>
      </c>
      <c r="B215" s="115">
        <v>228</v>
      </c>
      <c r="C215" s="115">
        <v>397</v>
      </c>
      <c r="D215" s="116">
        <f t="shared" si="3"/>
        <v>174.1</v>
      </c>
    </row>
    <row r="216" spans="1:4">
      <c r="A216" s="21" t="s">
        <v>216</v>
      </c>
      <c r="B216" s="115">
        <v>228</v>
      </c>
      <c r="C216" s="115">
        <v>397</v>
      </c>
      <c r="D216" s="116">
        <f t="shared" si="3"/>
        <v>174.1</v>
      </c>
    </row>
    <row r="217" spans="1:4">
      <c r="A217" s="21" t="s">
        <v>217</v>
      </c>
      <c r="B217" s="115">
        <v>5964</v>
      </c>
      <c r="C217" s="115">
        <v>6009</v>
      </c>
      <c r="D217" s="116">
        <f t="shared" si="3"/>
        <v>100.8</v>
      </c>
    </row>
    <row r="218" spans="1:4">
      <c r="A218" s="21" t="s">
        <v>218</v>
      </c>
      <c r="B218" s="115">
        <v>5964</v>
      </c>
      <c r="C218" s="115">
        <v>6009</v>
      </c>
      <c r="D218" s="116">
        <f t="shared" si="3"/>
        <v>100.8</v>
      </c>
    </row>
    <row r="219" spans="1:4">
      <c r="A219" s="21" t="s">
        <v>219</v>
      </c>
      <c r="B219" s="115">
        <v>434</v>
      </c>
      <c r="C219" s="115">
        <v>87</v>
      </c>
      <c r="D219" s="116">
        <f t="shared" si="3"/>
        <v>20</v>
      </c>
    </row>
    <row r="220" spans="1:4">
      <c r="A220" s="21" t="s">
        <v>220</v>
      </c>
      <c r="B220" s="115">
        <v>115</v>
      </c>
      <c r="C220" s="115">
        <v>45</v>
      </c>
      <c r="D220" s="116">
        <f t="shared" si="3"/>
        <v>39.1</v>
      </c>
    </row>
    <row r="221" spans="1:4">
      <c r="A221" s="21" t="s">
        <v>221</v>
      </c>
      <c r="B221" s="115">
        <v>32</v>
      </c>
      <c r="C221" s="115">
        <v>9</v>
      </c>
      <c r="D221" s="116">
        <f t="shared" si="3"/>
        <v>28.1</v>
      </c>
    </row>
    <row r="222" spans="1:4">
      <c r="A222" s="21" t="s">
        <v>222</v>
      </c>
      <c r="B222" s="115">
        <v>68</v>
      </c>
      <c r="C222" s="115">
        <v>33</v>
      </c>
      <c r="D222" s="116">
        <f t="shared" si="3"/>
        <v>48.5</v>
      </c>
    </row>
    <row r="223" spans="1:4">
      <c r="A223" s="21" t="s">
        <v>223</v>
      </c>
      <c r="B223" s="115">
        <v>219</v>
      </c>
      <c r="C223" s="115">
        <v>0</v>
      </c>
      <c r="D223" s="116">
        <f t="shared" si="3"/>
        <v>0</v>
      </c>
    </row>
    <row r="224" spans="1:4">
      <c r="A224" s="54" t="s">
        <v>224</v>
      </c>
      <c r="B224" s="115">
        <v>4</v>
      </c>
      <c r="C224" s="115">
        <v>4</v>
      </c>
      <c r="D224" s="116">
        <f t="shared" si="3"/>
        <v>100</v>
      </c>
    </row>
    <row r="225" spans="1:4">
      <c r="A225" s="21" t="s">
        <v>61</v>
      </c>
      <c r="B225" s="115">
        <v>4</v>
      </c>
      <c r="C225" s="115">
        <v>3</v>
      </c>
      <c r="D225" s="116">
        <f t="shared" si="3"/>
        <v>75</v>
      </c>
    </row>
    <row r="226" spans="1:4">
      <c r="A226" s="21" t="s">
        <v>64</v>
      </c>
      <c r="B226" s="115">
        <v>0</v>
      </c>
      <c r="C226" s="115">
        <v>1</v>
      </c>
      <c r="D226" s="116" t="str">
        <f t="shared" si="3"/>
        <v/>
      </c>
    </row>
    <row r="227" spans="1:4">
      <c r="A227" s="21" t="s">
        <v>225</v>
      </c>
      <c r="B227" s="115">
        <v>11</v>
      </c>
      <c r="C227" s="115">
        <v>429</v>
      </c>
      <c r="D227" s="116">
        <f t="shared" si="3"/>
        <v>3900</v>
      </c>
    </row>
    <row r="228" spans="1:4">
      <c r="A228" s="21" t="s">
        <v>226</v>
      </c>
      <c r="B228" s="115">
        <v>18692</v>
      </c>
      <c r="C228" s="115">
        <v>16670</v>
      </c>
      <c r="D228" s="116">
        <f t="shared" si="3"/>
        <v>89.2</v>
      </c>
    </row>
    <row r="229" spans="1:4">
      <c r="A229" s="21" t="s">
        <v>227</v>
      </c>
      <c r="B229" s="115">
        <v>26</v>
      </c>
      <c r="C229" s="115">
        <v>11</v>
      </c>
      <c r="D229" s="116">
        <f t="shared" si="3"/>
        <v>42.3</v>
      </c>
    </row>
    <row r="230" spans="1:4">
      <c r="A230" s="21" t="s">
        <v>57</v>
      </c>
      <c r="B230" s="115">
        <v>26</v>
      </c>
      <c r="C230" s="115">
        <v>11</v>
      </c>
      <c r="D230" s="116">
        <f t="shared" si="3"/>
        <v>42.3</v>
      </c>
    </row>
    <row r="231" spans="1:4">
      <c r="A231" s="21" t="s">
        <v>228</v>
      </c>
      <c r="B231" s="115">
        <v>1420</v>
      </c>
      <c r="C231" s="115">
        <v>1104</v>
      </c>
      <c r="D231" s="116">
        <f t="shared" si="3"/>
        <v>77.7</v>
      </c>
    </row>
    <row r="232" spans="1:4">
      <c r="A232" s="21" t="s">
        <v>229</v>
      </c>
      <c r="B232" s="115">
        <v>861</v>
      </c>
      <c r="C232" s="115">
        <v>774</v>
      </c>
      <c r="D232" s="116">
        <f t="shared" si="3"/>
        <v>89.9</v>
      </c>
    </row>
    <row r="233" spans="1:4">
      <c r="A233" s="21" t="s">
        <v>230</v>
      </c>
      <c r="B233" s="115">
        <v>559</v>
      </c>
      <c r="C233" s="115">
        <v>330</v>
      </c>
      <c r="D233" s="116">
        <f t="shared" si="3"/>
        <v>59</v>
      </c>
    </row>
    <row r="234" spans="1:4">
      <c r="A234" s="21" t="s">
        <v>231</v>
      </c>
      <c r="B234" s="115">
        <v>3285</v>
      </c>
      <c r="C234" s="115">
        <v>2171</v>
      </c>
      <c r="D234" s="116">
        <f t="shared" si="3"/>
        <v>66.1</v>
      </c>
    </row>
    <row r="235" spans="1:4">
      <c r="A235" s="21" t="s">
        <v>232</v>
      </c>
      <c r="B235" s="115">
        <v>2733</v>
      </c>
      <c r="C235" s="115">
        <v>1530</v>
      </c>
      <c r="D235" s="116">
        <f t="shared" si="3"/>
        <v>56</v>
      </c>
    </row>
    <row r="236" spans="1:4">
      <c r="A236" s="21" t="s">
        <v>233</v>
      </c>
      <c r="B236" s="115">
        <v>13</v>
      </c>
      <c r="C236" s="115">
        <v>15</v>
      </c>
      <c r="D236" s="116">
        <f t="shared" si="3"/>
        <v>115.4</v>
      </c>
    </row>
    <row r="237" spans="1:4">
      <c r="A237" s="21" t="s">
        <v>234</v>
      </c>
      <c r="B237" s="115">
        <v>184</v>
      </c>
      <c r="C237" s="115">
        <v>218</v>
      </c>
      <c r="D237" s="116">
        <f t="shared" si="3"/>
        <v>118.5</v>
      </c>
    </row>
    <row r="238" spans="1:4">
      <c r="A238" s="21" t="s">
        <v>235</v>
      </c>
      <c r="B238" s="115">
        <v>355</v>
      </c>
      <c r="C238" s="115">
        <v>408</v>
      </c>
      <c r="D238" s="116">
        <f t="shared" si="3"/>
        <v>114.9</v>
      </c>
    </row>
    <row r="239" spans="1:4">
      <c r="A239" s="21" t="s">
        <v>236</v>
      </c>
      <c r="B239" s="115">
        <v>788</v>
      </c>
      <c r="C239" s="115">
        <v>701</v>
      </c>
      <c r="D239" s="116">
        <f t="shared" si="3"/>
        <v>89</v>
      </c>
    </row>
    <row r="240" spans="1:4">
      <c r="A240" s="21" t="s">
        <v>237</v>
      </c>
      <c r="B240" s="115">
        <v>720</v>
      </c>
      <c r="C240" s="115">
        <v>685</v>
      </c>
      <c r="D240" s="116">
        <f t="shared" si="3"/>
        <v>95.1</v>
      </c>
    </row>
    <row r="241" spans="1:4">
      <c r="A241" s="21" t="s">
        <v>238</v>
      </c>
      <c r="B241" s="115">
        <v>68</v>
      </c>
      <c r="C241" s="115">
        <v>16</v>
      </c>
      <c r="D241" s="116">
        <f t="shared" si="3"/>
        <v>23.5</v>
      </c>
    </row>
    <row r="242" spans="1:4">
      <c r="A242" s="21" t="s">
        <v>239</v>
      </c>
      <c r="B242" s="115">
        <v>1320</v>
      </c>
      <c r="C242" s="115">
        <v>647</v>
      </c>
      <c r="D242" s="116">
        <f t="shared" si="3"/>
        <v>49</v>
      </c>
    </row>
    <row r="243" spans="1:4">
      <c r="A243" s="21" t="s">
        <v>240</v>
      </c>
      <c r="B243" s="115">
        <v>572</v>
      </c>
      <c r="C243" s="115">
        <v>540</v>
      </c>
      <c r="D243" s="116">
        <f t="shared" si="3"/>
        <v>94.4</v>
      </c>
    </row>
    <row r="244" spans="1:4">
      <c r="A244" s="21" t="s">
        <v>241</v>
      </c>
      <c r="B244" s="115">
        <v>743</v>
      </c>
      <c r="C244" s="115">
        <v>2</v>
      </c>
      <c r="D244" s="116">
        <f t="shared" si="3"/>
        <v>0.3</v>
      </c>
    </row>
    <row r="245" spans="1:4">
      <c r="A245" s="21" t="s">
        <v>242</v>
      </c>
      <c r="B245" s="115">
        <v>5</v>
      </c>
      <c r="C245" s="115">
        <v>105</v>
      </c>
      <c r="D245" s="116">
        <f t="shared" si="3"/>
        <v>2100</v>
      </c>
    </row>
    <row r="246" spans="1:4">
      <c r="A246" s="21" t="s">
        <v>243</v>
      </c>
      <c r="B246" s="115">
        <v>11536</v>
      </c>
      <c r="C246" s="115">
        <v>11758</v>
      </c>
      <c r="D246" s="116">
        <f t="shared" si="3"/>
        <v>101.9</v>
      </c>
    </row>
    <row r="247" spans="1:4">
      <c r="A247" s="21" t="s">
        <v>244</v>
      </c>
      <c r="B247" s="115">
        <v>11527</v>
      </c>
      <c r="C247" s="115">
        <v>11719</v>
      </c>
      <c r="D247" s="116">
        <f t="shared" si="3"/>
        <v>101.7</v>
      </c>
    </row>
    <row r="248" spans="1:4">
      <c r="A248" s="21" t="s">
        <v>245</v>
      </c>
      <c r="B248" s="115">
        <v>9</v>
      </c>
      <c r="C248" s="115">
        <v>39</v>
      </c>
      <c r="D248" s="116">
        <f t="shared" si="3"/>
        <v>433.3</v>
      </c>
    </row>
    <row r="249" spans="1:4">
      <c r="A249" s="21" t="s">
        <v>246</v>
      </c>
      <c r="B249" s="115">
        <v>272</v>
      </c>
      <c r="C249" s="115">
        <v>235</v>
      </c>
      <c r="D249" s="116">
        <f t="shared" si="3"/>
        <v>86.4</v>
      </c>
    </row>
    <row r="250" spans="1:4">
      <c r="A250" s="21" t="s">
        <v>247</v>
      </c>
      <c r="B250" s="115">
        <v>266</v>
      </c>
      <c r="C250" s="115">
        <v>235</v>
      </c>
      <c r="D250" s="116">
        <f t="shared" si="3"/>
        <v>88.3</v>
      </c>
    </row>
    <row r="251" spans="1:4">
      <c r="A251" s="21" t="s">
        <v>248</v>
      </c>
      <c r="B251" s="115">
        <v>6</v>
      </c>
      <c r="C251" s="115">
        <v>0</v>
      </c>
      <c r="D251" s="116">
        <f t="shared" ref="D251:D284" si="4">IF(B251=0,"",ROUND(C251/B251*100,1))</f>
        <v>0</v>
      </c>
    </row>
    <row r="252" spans="1:4">
      <c r="A252" s="21" t="s">
        <v>249</v>
      </c>
      <c r="B252" s="115">
        <v>37</v>
      </c>
      <c r="C252" s="115">
        <v>35</v>
      </c>
      <c r="D252" s="116">
        <f t="shared" si="4"/>
        <v>94.6</v>
      </c>
    </row>
    <row r="253" spans="1:4">
      <c r="A253" s="21" t="s">
        <v>250</v>
      </c>
      <c r="B253" s="115">
        <v>37</v>
      </c>
      <c r="C253" s="115">
        <v>0</v>
      </c>
      <c r="D253" s="116">
        <f t="shared" si="4"/>
        <v>0</v>
      </c>
    </row>
    <row r="254" spans="1:4">
      <c r="A254" s="21" t="s">
        <v>251</v>
      </c>
      <c r="B254" s="115">
        <v>0</v>
      </c>
      <c r="C254" s="115">
        <v>35</v>
      </c>
      <c r="D254" s="116" t="str">
        <f t="shared" si="4"/>
        <v/>
      </c>
    </row>
    <row r="255" spans="1:4">
      <c r="A255" s="21" t="s">
        <v>252</v>
      </c>
      <c r="B255" s="115">
        <v>8</v>
      </c>
      <c r="C255" s="115">
        <v>8</v>
      </c>
      <c r="D255" s="116">
        <f t="shared" si="4"/>
        <v>100</v>
      </c>
    </row>
    <row r="256" spans="1:4">
      <c r="A256" s="21" t="s">
        <v>57</v>
      </c>
      <c r="B256" s="115">
        <v>8</v>
      </c>
      <c r="C256" s="115">
        <v>0</v>
      </c>
      <c r="D256" s="116">
        <f t="shared" si="4"/>
        <v>0</v>
      </c>
    </row>
    <row r="257" spans="1:4">
      <c r="A257" s="21" t="s">
        <v>253</v>
      </c>
      <c r="B257" s="115">
        <v>0</v>
      </c>
      <c r="C257" s="115">
        <v>8</v>
      </c>
      <c r="D257" s="116" t="str">
        <f t="shared" si="4"/>
        <v/>
      </c>
    </row>
    <row r="258" spans="1:4">
      <c r="A258" s="123" t="s">
        <v>254</v>
      </c>
      <c r="B258" s="115">
        <v>9381</v>
      </c>
      <c r="C258" s="115">
        <v>5772</v>
      </c>
      <c r="D258" s="116">
        <f t="shared" si="4"/>
        <v>61.5</v>
      </c>
    </row>
    <row r="259" spans="1:4">
      <c r="A259" s="123" t="s">
        <v>255</v>
      </c>
      <c r="B259" s="115">
        <v>684</v>
      </c>
      <c r="C259" s="115">
        <v>1041</v>
      </c>
      <c r="D259" s="116">
        <f t="shared" si="4"/>
        <v>152.2</v>
      </c>
    </row>
    <row r="260" spans="1:4">
      <c r="A260" s="123" t="s">
        <v>57</v>
      </c>
      <c r="B260" s="115">
        <v>72</v>
      </c>
      <c r="C260" s="115">
        <v>89</v>
      </c>
      <c r="D260" s="116">
        <f t="shared" si="4"/>
        <v>123.6</v>
      </c>
    </row>
    <row r="261" spans="1:4">
      <c r="A261" s="123" t="s">
        <v>61</v>
      </c>
      <c r="B261" s="115">
        <v>315</v>
      </c>
      <c r="C261" s="115">
        <v>952</v>
      </c>
      <c r="D261" s="116">
        <f t="shared" si="4"/>
        <v>302.2</v>
      </c>
    </row>
    <row r="262" spans="1:4">
      <c r="A262" s="123" t="s">
        <v>256</v>
      </c>
      <c r="B262" s="115">
        <v>1</v>
      </c>
      <c r="C262" s="115">
        <v>0</v>
      </c>
      <c r="D262" s="116">
        <f t="shared" si="4"/>
        <v>0</v>
      </c>
    </row>
    <row r="263" spans="1:4">
      <c r="A263" s="123" t="s">
        <v>257</v>
      </c>
      <c r="B263" s="115">
        <v>2</v>
      </c>
      <c r="C263" s="115">
        <v>0</v>
      </c>
      <c r="D263" s="116">
        <f t="shared" si="4"/>
        <v>0</v>
      </c>
    </row>
    <row r="264" spans="1:4">
      <c r="A264" s="123" t="s">
        <v>258</v>
      </c>
      <c r="B264" s="115">
        <v>294</v>
      </c>
      <c r="C264" s="115">
        <v>0</v>
      </c>
      <c r="D264" s="116">
        <f t="shared" si="4"/>
        <v>0</v>
      </c>
    </row>
    <row r="265" spans="1:4">
      <c r="A265" s="123" t="s">
        <v>259</v>
      </c>
      <c r="B265" s="115">
        <v>68</v>
      </c>
      <c r="C265" s="115">
        <v>22</v>
      </c>
      <c r="D265" s="116">
        <f t="shared" si="4"/>
        <v>32.4</v>
      </c>
    </row>
    <row r="266" spans="1:4">
      <c r="A266" s="123" t="s">
        <v>260</v>
      </c>
      <c r="B266" s="115">
        <v>68</v>
      </c>
      <c r="C266" s="115">
        <v>2</v>
      </c>
      <c r="D266" s="116">
        <f t="shared" si="4"/>
        <v>2.9</v>
      </c>
    </row>
    <row r="267" spans="1:4">
      <c r="A267" s="123" t="s">
        <v>261</v>
      </c>
      <c r="B267" s="115">
        <v>0</v>
      </c>
      <c r="C267" s="115">
        <v>20</v>
      </c>
      <c r="D267" s="116" t="str">
        <f t="shared" si="4"/>
        <v/>
      </c>
    </row>
    <row r="268" spans="1:4">
      <c r="A268" s="123" t="s">
        <v>262</v>
      </c>
      <c r="B268" s="115">
        <v>2291</v>
      </c>
      <c r="C268" s="115">
        <v>3994</v>
      </c>
      <c r="D268" s="116">
        <f t="shared" si="4"/>
        <v>174.3</v>
      </c>
    </row>
    <row r="269" spans="1:4">
      <c r="A269" s="123" t="s">
        <v>263</v>
      </c>
      <c r="B269" s="115">
        <v>1703</v>
      </c>
      <c r="C269" s="115">
        <v>3486</v>
      </c>
      <c r="D269" s="116">
        <f t="shared" si="4"/>
        <v>204.7</v>
      </c>
    </row>
    <row r="270" spans="1:4">
      <c r="A270" s="123" t="s">
        <v>264</v>
      </c>
      <c r="B270" s="115">
        <v>588</v>
      </c>
      <c r="C270" s="115">
        <v>508</v>
      </c>
      <c r="D270" s="116">
        <f t="shared" si="4"/>
        <v>86.4</v>
      </c>
    </row>
    <row r="271" spans="1:4">
      <c r="A271" s="123" t="s">
        <v>265</v>
      </c>
      <c r="B271" s="115">
        <v>845</v>
      </c>
      <c r="C271" s="115">
        <v>187</v>
      </c>
      <c r="D271" s="116">
        <f t="shared" si="4"/>
        <v>22.1</v>
      </c>
    </row>
    <row r="272" spans="1:4">
      <c r="A272" s="123" t="s">
        <v>266</v>
      </c>
      <c r="B272" s="115">
        <v>845</v>
      </c>
      <c r="C272" s="115">
        <v>187</v>
      </c>
      <c r="D272" s="116">
        <f t="shared" si="4"/>
        <v>22.1</v>
      </c>
    </row>
    <row r="273" spans="1:4">
      <c r="A273" s="123" t="s">
        <v>267</v>
      </c>
      <c r="B273" s="115">
        <v>13</v>
      </c>
      <c r="C273" s="115">
        <v>9</v>
      </c>
      <c r="D273" s="116">
        <f t="shared" si="4"/>
        <v>69.2</v>
      </c>
    </row>
    <row r="274" spans="1:4">
      <c r="A274" s="123" t="s">
        <v>268</v>
      </c>
      <c r="B274" s="115">
        <v>13</v>
      </c>
      <c r="C274" s="115">
        <v>0</v>
      </c>
      <c r="D274" s="116">
        <f t="shared" si="4"/>
        <v>0</v>
      </c>
    </row>
    <row r="275" spans="1:4">
      <c r="A275" s="123" t="s">
        <v>269</v>
      </c>
      <c r="B275" s="115">
        <v>0</v>
      </c>
      <c r="C275" s="115">
        <v>9</v>
      </c>
      <c r="D275" s="116" t="str">
        <f t="shared" si="4"/>
        <v/>
      </c>
    </row>
    <row r="276" spans="1:4">
      <c r="A276" s="123" t="s">
        <v>270</v>
      </c>
      <c r="B276" s="115">
        <v>5367</v>
      </c>
      <c r="C276" s="115">
        <v>519</v>
      </c>
      <c r="D276" s="116">
        <f t="shared" si="4"/>
        <v>9.7</v>
      </c>
    </row>
    <row r="277" spans="1:4">
      <c r="A277" s="123" t="s">
        <v>271</v>
      </c>
      <c r="B277" s="115">
        <v>113</v>
      </c>
      <c r="C277" s="115">
        <v>0</v>
      </c>
      <c r="D277" s="116">
        <f t="shared" si="4"/>
        <v>0</v>
      </c>
    </row>
    <row r="278" spans="1:4">
      <c r="A278" s="123" t="s">
        <v>272</v>
      </c>
      <c r="B278" s="115">
        <v>113</v>
      </c>
      <c r="C278" s="115">
        <v>0</v>
      </c>
      <c r="D278" s="116">
        <f t="shared" si="4"/>
        <v>0</v>
      </c>
    </row>
    <row r="279" spans="1:4">
      <c r="A279" s="123" t="s">
        <v>273</v>
      </c>
      <c r="B279" s="115">
        <v>9588</v>
      </c>
      <c r="C279" s="115">
        <v>7738</v>
      </c>
      <c r="D279" s="116">
        <f t="shared" si="4"/>
        <v>80.7</v>
      </c>
    </row>
    <row r="280" spans="1:4">
      <c r="A280" s="123" t="s">
        <v>274</v>
      </c>
      <c r="B280" s="115">
        <v>278</v>
      </c>
      <c r="C280" s="115">
        <v>394</v>
      </c>
      <c r="D280" s="116">
        <f t="shared" si="4"/>
        <v>141.7</v>
      </c>
    </row>
    <row r="281" spans="1:4">
      <c r="A281" s="123" t="s">
        <v>57</v>
      </c>
      <c r="B281" s="115">
        <v>240</v>
      </c>
      <c r="C281" s="115">
        <v>120</v>
      </c>
      <c r="D281" s="116">
        <f t="shared" si="4"/>
        <v>50</v>
      </c>
    </row>
    <row r="282" spans="1:4">
      <c r="A282" s="123" t="s">
        <v>61</v>
      </c>
      <c r="B282" s="115">
        <v>32</v>
      </c>
      <c r="C282" s="115">
        <v>248</v>
      </c>
      <c r="D282" s="116">
        <f t="shared" si="4"/>
        <v>775</v>
      </c>
    </row>
    <row r="283" spans="1:4">
      <c r="A283" s="123" t="s">
        <v>275</v>
      </c>
      <c r="B283" s="115">
        <v>6</v>
      </c>
      <c r="C283" s="115">
        <v>0</v>
      </c>
      <c r="D283" s="116">
        <f t="shared" si="4"/>
        <v>0</v>
      </c>
    </row>
    <row r="284" spans="1:4">
      <c r="A284" s="123" t="s">
        <v>276</v>
      </c>
      <c r="B284" s="115">
        <v>0</v>
      </c>
      <c r="C284" s="115">
        <v>26</v>
      </c>
      <c r="D284" s="116" t="str">
        <f t="shared" si="4"/>
        <v/>
      </c>
    </row>
    <row r="285" spans="1:4">
      <c r="A285" s="123" t="s">
        <v>277</v>
      </c>
      <c r="B285" s="115">
        <v>51</v>
      </c>
      <c r="C285" s="115">
        <v>20</v>
      </c>
      <c r="D285" s="116">
        <f t="shared" ref="D285:D348" si="5">IF(B285=0,"",ROUND(C285/B285*100,1))</f>
        <v>39.2</v>
      </c>
    </row>
    <row r="286" spans="1:4">
      <c r="A286" s="123" t="s">
        <v>278</v>
      </c>
      <c r="B286" s="115">
        <v>3329</v>
      </c>
      <c r="C286" s="115">
        <v>2885</v>
      </c>
      <c r="D286" s="116">
        <f t="shared" si="5"/>
        <v>86.7</v>
      </c>
    </row>
    <row r="287" spans="1:4">
      <c r="A287" s="123" t="s">
        <v>279</v>
      </c>
      <c r="B287" s="115">
        <v>2208</v>
      </c>
      <c r="C287" s="115">
        <v>2885</v>
      </c>
      <c r="D287" s="116">
        <f t="shared" si="5"/>
        <v>130.7</v>
      </c>
    </row>
    <row r="288" spans="1:4">
      <c r="A288" s="123" t="s">
        <v>280</v>
      </c>
      <c r="B288" s="115">
        <v>1121</v>
      </c>
      <c r="C288" s="115">
        <v>0</v>
      </c>
      <c r="D288" s="116">
        <f t="shared" si="5"/>
        <v>0</v>
      </c>
    </row>
    <row r="289" spans="1:4">
      <c r="A289" s="123" t="s">
        <v>281</v>
      </c>
      <c r="B289" s="115">
        <v>5919</v>
      </c>
      <c r="C289" s="115">
        <v>3949</v>
      </c>
      <c r="D289" s="116">
        <f t="shared" si="5"/>
        <v>66.7</v>
      </c>
    </row>
    <row r="290" spans="1:4">
      <c r="A290" s="123" t="s">
        <v>282</v>
      </c>
      <c r="B290" s="115">
        <v>11</v>
      </c>
      <c r="C290" s="115">
        <v>0</v>
      </c>
      <c r="D290" s="116">
        <f t="shared" si="5"/>
        <v>0</v>
      </c>
    </row>
    <row r="291" spans="1:4">
      <c r="A291" s="123" t="s">
        <v>283</v>
      </c>
      <c r="B291" s="115">
        <v>0</v>
      </c>
      <c r="C291" s="115">
        <v>490</v>
      </c>
      <c r="D291" s="116" t="str">
        <f t="shared" si="5"/>
        <v/>
      </c>
    </row>
    <row r="292" spans="1:4">
      <c r="A292" s="123" t="s">
        <v>284</v>
      </c>
      <c r="B292" s="115">
        <v>9673</v>
      </c>
      <c r="C292" s="115">
        <v>10132</v>
      </c>
      <c r="D292" s="116">
        <f t="shared" si="5"/>
        <v>104.7</v>
      </c>
    </row>
    <row r="293" spans="1:4">
      <c r="A293" s="123" t="s">
        <v>285</v>
      </c>
      <c r="B293" s="115">
        <v>4543</v>
      </c>
      <c r="C293" s="115">
        <v>5379</v>
      </c>
      <c r="D293" s="116">
        <f t="shared" si="5"/>
        <v>118.4</v>
      </c>
    </row>
    <row r="294" spans="1:4">
      <c r="A294" s="123" t="s">
        <v>57</v>
      </c>
      <c r="B294" s="115">
        <v>64</v>
      </c>
      <c r="C294" s="115">
        <v>64</v>
      </c>
      <c r="D294" s="116">
        <f t="shared" si="5"/>
        <v>100</v>
      </c>
    </row>
    <row r="295" spans="1:4">
      <c r="A295" s="123" t="s">
        <v>61</v>
      </c>
      <c r="B295" s="115">
        <v>174</v>
      </c>
      <c r="C295" s="115">
        <v>404</v>
      </c>
      <c r="D295" s="116">
        <f t="shared" si="5"/>
        <v>232.2</v>
      </c>
    </row>
    <row r="296" spans="1:4">
      <c r="A296" s="123" t="s">
        <v>286</v>
      </c>
      <c r="B296" s="115">
        <v>147</v>
      </c>
      <c r="C296" s="115">
        <v>62</v>
      </c>
      <c r="D296" s="116">
        <f t="shared" si="5"/>
        <v>42.2</v>
      </c>
    </row>
    <row r="297" spans="1:4">
      <c r="A297" s="123" t="s">
        <v>287</v>
      </c>
      <c r="B297" s="115">
        <v>434</v>
      </c>
      <c r="C297" s="115">
        <v>11</v>
      </c>
      <c r="D297" s="116">
        <f t="shared" si="5"/>
        <v>2.5</v>
      </c>
    </row>
    <row r="298" spans="1:4">
      <c r="A298" s="123" t="s">
        <v>288</v>
      </c>
      <c r="B298" s="115">
        <v>326</v>
      </c>
      <c r="C298" s="115">
        <v>3051</v>
      </c>
      <c r="D298" s="116">
        <f t="shared" si="5"/>
        <v>935.9</v>
      </c>
    </row>
    <row r="299" spans="1:4">
      <c r="A299" s="123" t="s">
        <v>289</v>
      </c>
      <c r="B299" s="115">
        <v>3398</v>
      </c>
      <c r="C299" s="115">
        <v>1787</v>
      </c>
      <c r="D299" s="116">
        <f t="shared" si="5"/>
        <v>52.6</v>
      </c>
    </row>
    <row r="300" spans="1:4">
      <c r="A300" s="123" t="s">
        <v>290</v>
      </c>
      <c r="B300" s="115">
        <v>337</v>
      </c>
      <c r="C300" s="115">
        <v>262</v>
      </c>
      <c r="D300" s="116">
        <f t="shared" si="5"/>
        <v>77.7</v>
      </c>
    </row>
    <row r="301" spans="1:4">
      <c r="A301" s="123" t="s">
        <v>61</v>
      </c>
      <c r="B301" s="115">
        <v>1</v>
      </c>
      <c r="C301" s="115">
        <v>0</v>
      </c>
      <c r="D301" s="116">
        <f t="shared" si="5"/>
        <v>0</v>
      </c>
    </row>
    <row r="302" spans="1:4">
      <c r="A302" s="123" t="s">
        <v>291</v>
      </c>
      <c r="B302" s="115">
        <v>105</v>
      </c>
      <c r="C302" s="115">
        <v>245</v>
      </c>
      <c r="D302" s="116">
        <f t="shared" si="5"/>
        <v>233.3</v>
      </c>
    </row>
    <row r="303" spans="1:4">
      <c r="A303" s="123" t="s">
        <v>292</v>
      </c>
      <c r="B303" s="115">
        <v>9</v>
      </c>
      <c r="C303" s="115">
        <v>0</v>
      </c>
      <c r="D303" s="116">
        <f t="shared" si="5"/>
        <v>0</v>
      </c>
    </row>
    <row r="304" spans="1:4">
      <c r="A304" s="123" t="s">
        <v>293</v>
      </c>
      <c r="B304" s="115">
        <v>222</v>
      </c>
      <c r="C304" s="115">
        <v>17</v>
      </c>
      <c r="D304" s="116">
        <f t="shared" si="5"/>
        <v>7.7</v>
      </c>
    </row>
    <row r="305" spans="1:4">
      <c r="A305" s="123" t="s">
        <v>294</v>
      </c>
      <c r="B305" s="115">
        <v>1586</v>
      </c>
      <c r="C305" s="115">
        <v>230</v>
      </c>
      <c r="D305" s="116">
        <f t="shared" si="5"/>
        <v>14.5</v>
      </c>
    </row>
    <row r="306" spans="1:4">
      <c r="A306" s="123" t="s">
        <v>57</v>
      </c>
      <c r="B306" s="115">
        <v>73</v>
      </c>
      <c r="C306" s="115">
        <v>72</v>
      </c>
      <c r="D306" s="116">
        <f t="shared" si="5"/>
        <v>98.6</v>
      </c>
    </row>
    <row r="307" spans="1:4">
      <c r="A307" s="123" t="s">
        <v>61</v>
      </c>
      <c r="B307" s="115">
        <v>31</v>
      </c>
      <c r="C307" s="115">
        <v>60</v>
      </c>
      <c r="D307" s="116">
        <f t="shared" si="5"/>
        <v>193.5</v>
      </c>
    </row>
    <row r="308" spans="1:4">
      <c r="A308" s="123" t="s">
        <v>64</v>
      </c>
      <c r="B308" s="115">
        <v>143</v>
      </c>
      <c r="C308" s="115">
        <v>0</v>
      </c>
      <c r="D308" s="116">
        <f t="shared" si="5"/>
        <v>0</v>
      </c>
    </row>
    <row r="309" spans="1:4">
      <c r="A309" s="123" t="s">
        <v>295</v>
      </c>
      <c r="B309" s="115">
        <v>25</v>
      </c>
      <c r="C309" s="115">
        <v>0</v>
      </c>
      <c r="D309" s="116">
        <f t="shared" si="5"/>
        <v>0</v>
      </c>
    </row>
    <row r="310" spans="1:4">
      <c r="A310" s="123" t="s">
        <v>296</v>
      </c>
      <c r="B310" s="115">
        <v>131</v>
      </c>
      <c r="C310" s="115">
        <v>67</v>
      </c>
      <c r="D310" s="116">
        <f t="shared" si="5"/>
        <v>51.1</v>
      </c>
    </row>
    <row r="311" spans="1:4">
      <c r="A311" s="123" t="s">
        <v>297</v>
      </c>
      <c r="B311" s="115">
        <v>100</v>
      </c>
      <c r="C311" s="115">
        <v>18</v>
      </c>
      <c r="D311" s="116">
        <f t="shared" si="5"/>
        <v>18</v>
      </c>
    </row>
    <row r="312" spans="1:4">
      <c r="A312" s="123" t="s">
        <v>298</v>
      </c>
      <c r="B312" s="115">
        <v>1033</v>
      </c>
      <c r="C312" s="115">
        <v>0</v>
      </c>
      <c r="D312" s="116">
        <f t="shared" si="5"/>
        <v>0</v>
      </c>
    </row>
    <row r="313" spans="1:4">
      <c r="A313" s="123" t="s">
        <v>299</v>
      </c>
      <c r="B313" s="115">
        <v>50</v>
      </c>
      <c r="C313" s="115">
        <v>0</v>
      </c>
      <c r="D313" s="116">
        <f t="shared" si="5"/>
        <v>0</v>
      </c>
    </row>
    <row r="314" spans="1:4">
      <c r="A314" s="123" t="s">
        <v>300</v>
      </c>
      <c r="B314" s="115">
        <v>0</v>
      </c>
      <c r="C314" s="115">
        <v>13</v>
      </c>
      <c r="D314" s="116" t="str">
        <f t="shared" si="5"/>
        <v/>
      </c>
    </row>
    <row r="315" spans="1:4">
      <c r="A315" s="123" t="s">
        <v>301</v>
      </c>
      <c r="B315" s="115">
        <v>396</v>
      </c>
      <c r="C315" s="115">
        <v>713</v>
      </c>
      <c r="D315" s="116">
        <f t="shared" si="5"/>
        <v>180.1</v>
      </c>
    </row>
    <row r="316" spans="1:4">
      <c r="A316" s="123" t="s">
        <v>61</v>
      </c>
      <c r="B316" s="115">
        <v>0</v>
      </c>
      <c r="C316" s="115">
        <v>100</v>
      </c>
      <c r="D316" s="116" t="str">
        <f t="shared" si="5"/>
        <v/>
      </c>
    </row>
    <row r="317" spans="1:4">
      <c r="A317" s="123" t="s">
        <v>302</v>
      </c>
      <c r="B317" s="115">
        <v>264</v>
      </c>
      <c r="C317" s="115">
        <v>260</v>
      </c>
      <c r="D317" s="116">
        <f t="shared" si="5"/>
        <v>98.5</v>
      </c>
    </row>
    <row r="318" spans="1:4">
      <c r="A318" s="123" t="s">
        <v>303</v>
      </c>
      <c r="B318" s="115">
        <v>0</v>
      </c>
      <c r="C318" s="115">
        <v>22</v>
      </c>
      <c r="D318" s="116" t="str">
        <f t="shared" si="5"/>
        <v/>
      </c>
    </row>
    <row r="319" spans="1:4">
      <c r="A319" s="123" t="s">
        <v>304</v>
      </c>
      <c r="B319" s="115">
        <v>1</v>
      </c>
      <c r="C319" s="115">
        <v>0</v>
      </c>
      <c r="D319" s="116">
        <f t="shared" si="5"/>
        <v>0</v>
      </c>
    </row>
    <row r="320" spans="1:4">
      <c r="A320" s="123" t="s">
        <v>305</v>
      </c>
      <c r="B320" s="115">
        <v>131</v>
      </c>
      <c r="C320" s="115">
        <v>331</v>
      </c>
      <c r="D320" s="116">
        <f t="shared" si="5"/>
        <v>252.7</v>
      </c>
    </row>
    <row r="321" spans="1:4">
      <c r="A321" s="123" t="s">
        <v>306</v>
      </c>
      <c r="B321" s="115">
        <v>2679</v>
      </c>
      <c r="C321" s="115">
        <v>3445</v>
      </c>
      <c r="D321" s="116">
        <f t="shared" si="5"/>
        <v>128.6</v>
      </c>
    </row>
    <row r="322" spans="1:4">
      <c r="A322" s="123" t="s">
        <v>307</v>
      </c>
      <c r="B322" s="115">
        <v>65</v>
      </c>
      <c r="C322" s="115">
        <v>0</v>
      </c>
      <c r="D322" s="116">
        <f t="shared" si="5"/>
        <v>0</v>
      </c>
    </row>
    <row r="323" spans="1:4">
      <c r="A323" s="123" t="s">
        <v>308</v>
      </c>
      <c r="B323" s="115">
        <v>2289</v>
      </c>
      <c r="C323" s="115">
        <v>3288</v>
      </c>
      <c r="D323" s="116">
        <f t="shared" si="5"/>
        <v>143.6</v>
      </c>
    </row>
    <row r="324" spans="1:4">
      <c r="A324" s="123" t="s">
        <v>309</v>
      </c>
      <c r="B324" s="115">
        <v>320</v>
      </c>
      <c r="C324" s="115">
        <v>10</v>
      </c>
      <c r="D324" s="116">
        <f t="shared" si="5"/>
        <v>3.1</v>
      </c>
    </row>
    <row r="325" spans="1:4">
      <c r="A325" s="123" t="s">
        <v>310</v>
      </c>
      <c r="B325" s="115">
        <v>5</v>
      </c>
      <c r="C325" s="115">
        <v>147</v>
      </c>
      <c r="D325" s="116">
        <f t="shared" si="5"/>
        <v>2940</v>
      </c>
    </row>
    <row r="326" spans="1:4">
      <c r="A326" s="123" t="s">
        <v>311</v>
      </c>
      <c r="B326" s="115">
        <v>112</v>
      </c>
      <c r="C326" s="115">
        <v>59</v>
      </c>
      <c r="D326" s="116">
        <f t="shared" si="5"/>
        <v>52.7</v>
      </c>
    </row>
    <row r="327" spans="1:4">
      <c r="A327" s="123" t="s">
        <v>312</v>
      </c>
      <c r="B327" s="115">
        <v>112</v>
      </c>
      <c r="C327" s="115">
        <v>59</v>
      </c>
      <c r="D327" s="116">
        <f t="shared" si="5"/>
        <v>52.7</v>
      </c>
    </row>
    <row r="328" spans="1:4">
      <c r="A328" s="123" t="s">
        <v>313</v>
      </c>
      <c r="B328" s="115">
        <v>5</v>
      </c>
      <c r="C328" s="115">
        <v>0</v>
      </c>
      <c r="D328" s="116">
        <f t="shared" si="5"/>
        <v>0</v>
      </c>
    </row>
    <row r="329" spans="1:4">
      <c r="A329" s="123" t="s">
        <v>314</v>
      </c>
      <c r="B329" s="115">
        <v>5</v>
      </c>
      <c r="C329" s="115">
        <v>0</v>
      </c>
      <c r="D329" s="116">
        <f t="shared" si="5"/>
        <v>0</v>
      </c>
    </row>
    <row r="330" spans="1:4">
      <c r="A330" s="123" t="s">
        <v>315</v>
      </c>
      <c r="B330" s="115">
        <v>15</v>
      </c>
      <c r="C330" s="115">
        <v>44</v>
      </c>
      <c r="D330" s="116">
        <f t="shared" si="5"/>
        <v>293.3</v>
      </c>
    </row>
    <row r="331" spans="1:4">
      <c r="A331" s="123" t="s">
        <v>316</v>
      </c>
      <c r="B331" s="115">
        <v>15</v>
      </c>
      <c r="C331" s="115">
        <v>44</v>
      </c>
      <c r="D331" s="116">
        <f t="shared" si="5"/>
        <v>293.3</v>
      </c>
    </row>
    <row r="332" spans="1:4">
      <c r="A332" s="123" t="s">
        <v>317</v>
      </c>
      <c r="B332" s="115">
        <v>2194</v>
      </c>
      <c r="C332" s="115">
        <v>4026</v>
      </c>
      <c r="D332" s="116">
        <f t="shared" si="5"/>
        <v>183.5</v>
      </c>
    </row>
    <row r="333" spans="1:4">
      <c r="A333" s="123" t="s">
        <v>318</v>
      </c>
      <c r="B333" s="115">
        <v>2037</v>
      </c>
      <c r="C333" s="115">
        <v>4026</v>
      </c>
      <c r="D333" s="116">
        <f t="shared" si="5"/>
        <v>197.6</v>
      </c>
    </row>
    <row r="334" spans="1:4">
      <c r="A334" s="123" t="s">
        <v>57</v>
      </c>
      <c r="B334" s="115">
        <v>18</v>
      </c>
      <c r="C334" s="115">
        <v>17</v>
      </c>
      <c r="D334" s="116">
        <f t="shared" si="5"/>
        <v>94.4</v>
      </c>
    </row>
    <row r="335" spans="1:4">
      <c r="A335" s="123" t="s">
        <v>61</v>
      </c>
      <c r="B335" s="115">
        <v>3</v>
      </c>
      <c r="C335" s="115">
        <v>9</v>
      </c>
      <c r="D335" s="116">
        <f t="shared" si="5"/>
        <v>300</v>
      </c>
    </row>
    <row r="336" spans="1:4">
      <c r="A336" s="123" t="s">
        <v>319</v>
      </c>
      <c r="B336" s="115">
        <v>1797</v>
      </c>
      <c r="C336" s="115">
        <v>3000</v>
      </c>
      <c r="D336" s="116">
        <f t="shared" si="5"/>
        <v>166.9</v>
      </c>
    </row>
    <row r="337" spans="1:4">
      <c r="A337" s="123" t="s">
        <v>320</v>
      </c>
      <c r="B337" s="115">
        <v>217</v>
      </c>
      <c r="C337" s="115">
        <v>1000</v>
      </c>
      <c r="D337" s="116">
        <f t="shared" si="5"/>
        <v>460.8</v>
      </c>
    </row>
    <row r="338" spans="1:4">
      <c r="A338" s="123" t="s">
        <v>321</v>
      </c>
      <c r="B338" s="115">
        <v>2</v>
      </c>
      <c r="C338" s="115">
        <v>0</v>
      </c>
      <c r="D338" s="116">
        <f t="shared" si="5"/>
        <v>0</v>
      </c>
    </row>
    <row r="339" spans="1:4">
      <c r="A339" s="123" t="s">
        <v>322</v>
      </c>
      <c r="B339" s="115">
        <v>157</v>
      </c>
      <c r="C339" s="115">
        <v>0</v>
      </c>
      <c r="D339" s="116">
        <f t="shared" si="5"/>
        <v>0</v>
      </c>
    </row>
    <row r="340" spans="1:4">
      <c r="A340" s="123" t="s">
        <v>323</v>
      </c>
      <c r="B340" s="115">
        <v>157</v>
      </c>
      <c r="C340" s="115">
        <v>0</v>
      </c>
      <c r="D340" s="116">
        <f t="shared" si="5"/>
        <v>0</v>
      </c>
    </row>
    <row r="341" spans="1:4">
      <c r="A341" s="123" t="s">
        <v>324</v>
      </c>
      <c r="B341" s="115">
        <v>14436</v>
      </c>
      <c r="C341" s="115">
        <v>332</v>
      </c>
      <c r="D341" s="116">
        <f t="shared" si="5"/>
        <v>2.3</v>
      </c>
    </row>
    <row r="342" spans="1:4">
      <c r="A342" s="123" t="s">
        <v>325</v>
      </c>
      <c r="B342" s="115">
        <v>14000</v>
      </c>
      <c r="C342" s="115">
        <v>0</v>
      </c>
      <c r="D342" s="116">
        <f t="shared" si="5"/>
        <v>0</v>
      </c>
    </row>
    <row r="343" spans="1:4">
      <c r="A343" s="123" t="s">
        <v>326</v>
      </c>
      <c r="B343" s="115">
        <v>14000</v>
      </c>
      <c r="C343" s="115">
        <v>0</v>
      </c>
      <c r="D343" s="116">
        <f t="shared" si="5"/>
        <v>0</v>
      </c>
    </row>
    <row r="344" spans="1:4">
      <c r="A344" s="123" t="s">
        <v>327</v>
      </c>
      <c r="B344" s="115">
        <v>39</v>
      </c>
      <c r="C344" s="115">
        <v>32</v>
      </c>
      <c r="D344" s="116">
        <f t="shared" si="5"/>
        <v>82.1</v>
      </c>
    </row>
    <row r="345" spans="1:4">
      <c r="A345" s="123" t="s">
        <v>57</v>
      </c>
      <c r="B345" s="115">
        <v>22</v>
      </c>
      <c r="C345" s="115">
        <v>21</v>
      </c>
      <c r="D345" s="116">
        <f t="shared" si="5"/>
        <v>95.5</v>
      </c>
    </row>
    <row r="346" spans="1:4">
      <c r="A346" s="123" t="s">
        <v>61</v>
      </c>
      <c r="B346" s="115">
        <v>2</v>
      </c>
      <c r="C346" s="115">
        <v>9</v>
      </c>
      <c r="D346" s="116">
        <f t="shared" si="5"/>
        <v>450</v>
      </c>
    </row>
    <row r="347" spans="1:4">
      <c r="A347" s="123" t="s">
        <v>328</v>
      </c>
      <c r="B347" s="115">
        <v>15</v>
      </c>
      <c r="C347" s="115">
        <v>2</v>
      </c>
      <c r="D347" s="116">
        <f t="shared" si="5"/>
        <v>13.3</v>
      </c>
    </row>
    <row r="348" spans="1:4">
      <c r="A348" s="123" t="s">
        <v>329</v>
      </c>
      <c r="B348" s="115">
        <v>39</v>
      </c>
      <c r="C348" s="115">
        <v>0</v>
      </c>
      <c r="D348" s="116">
        <f t="shared" si="5"/>
        <v>0</v>
      </c>
    </row>
    <row r="349" spans="1:4">
      <c r="A349" s="123" t="s">
        <v>57</v>
      </c>
      <c r="B349" s="115">
        <v>39</v>
      </c>
      <c r="C349" s="115">
        <v>0</v>
      </c>
      <c r="D349" s="116">
        <f t="shared" ref="D349:D392" si="6">IF(B349=0,"",ROUND(C349/B349*100,1))</f>
        <v>0</v>
      </c>
    </row>
    <row r="350" spans="1:4">
      <c r="A350" s="123" t="s">
        <v>330</v>
      </c>
      <c r="B350" s="115">
        <v>358</v>
      </c>
      <c r="C350" s="115">
        <v>300</v>
      </c>
      <c r="D350" s="116">
        <f t="shared" si="6"/>
        <v>83.8</v>
      </c>
    </row>
    <row r="351" spans="1:4">
      <c r="A351" s="123" t="s">
        <v>331</v>
      </c>
      <c r="B351" s="115">
        <v>358</v>
      </c>
      <c r="C351" s="115">
        <v>300</v>
      </c>
      <c r="D351" s="116">
        <f t="shared" si="6"/>
        <v>83.8</v>
      </c>
    </row>
    <row r="352" spans="1:4">
      <c r="A352" s="123" t="s">
        <v>332</v>
      </c>
      <c r="B352" s="115">
        <v>228</v>
      </c>
      <c r="C352" s="115">
        <v>44</v>
      </c>
      <c r="D352" s="116">
        <f t="shared" si="6"/>
        <v>19.3</v>
      </c>
    </row>
    <row r="353" spans="1:4">
      <c r="A353" s="123" t="s">
        <v>333</v>
      </c>
      <c r="B353" s="115">
        <v>228</v>
      </c>
      <c r="C353" s="115">
        <v>0</v>
      </c>
      <c r="D353" s="116">
        <f t="shared" si="6"/>
        <v>0</v>
      </c>
    </row>
    <row r="354" spans="1:4">
      <c r="A354" s="123" t="s">
        <v>334</v>
      </c>
      <c r="B354" s="115">
        <v>228</v>
      </c>
      <c r="C354" s="115">
        <v>0</v>
      </c>
      <c r="D354" s="116">
        <f t="shared" si="6"/>
        <v>0</v>
      </c>
    </row>
    <row r="355" spans="1:4">
      <c r="A355" s="123" t="s">
        <v>335</v>
      </c>
      <c r="B355" s="115">
        <v>0</v>
      </c>
      <c r="C355" s="115">
        <v>44</v>
      </c>
      <c r="D355" s="116" t="str">
        <f t="shared" si="6"/>
        <v/>
      </c>
    </row>
    <row r="356" spans="1:4">
      <c r="A356" s="123" t="s">
        <v>336</v>
      </c>
      <c r="B356" s="115">
        <v>0</v>
      </c>
      <c r="C356" s="115">
        <v>44</v>
      </c>
      <c r="D356" s="116" t="str">
        <f t="shared" si="6"/>
        <v/>
      </c>
    </row>
    <row r="357" spans="1:4">
      <c r="A357" s="123" t="s">
        <v>337</v>
      </c>
      <c r="B357" s="115">
        <v>100</v>
      </c>
      <c r="C357" s="115">
        <v>0</v>
      </c>
      <c r="D357" s="116">
        <f t="shared" si="6"/>
        <v>0</v>
      </c>
    </row>
    <row r="358" spans="1:4">
      <c r="A358" s="123" t="s">
        <v>338</v>
      </c>
      <c r="B358" s="115">
        <v>100</v>
      </c>
      <c r="C358" s="115">
        <v>0</v>
      </c>
      <c r="D358" s="116">
        <f t="shared" si="6"/>
        <v>0</v>
      </c>
    </row>
    <row r="359" spans="1:4">
      <c r="A359" s="123" t="s">
        <v>339</v>
      </c>
      <c r="B359" s="115">
        <v>1990</v>
      </c>
      <c r="C359" s="115">
        <v>2869</v>
      </c>
      <c r="D359" s="116">
        <f t="shared" si="6"/>
        <v>144.2</v>
      </c>
    </row>
    <row r="360" spans="1:4">
      <c r="A360" s="123" t="s">
        <v>340</v>
      </c>
      <c r="B360" s="115">
        <v>1990</v>
      </c>
      <c r="C360" s="115">
        <v>2869</v>
      </c>
      <c r="D360" s="116">
        <f t="shared" si="6"/>
        <v>144.2</v>
      </c>
    </row>
    <row r="361" spans="1:4">
      <c r="A361" s="123" t="s">
        <v>57</v>
      </c>
      <c r="B361" s="115">
        <v>154</v>
      </c>
      <c r="C361" s="115">
        <v>55</v>
      </c>
      <c r="D361" s="116">
        <f t="shared" si="6"/>
        <v>35.7</v>
      </c>
    </row>
    <row r="362" spans="1:4">
      <c r="A362" s="123" t="s">
        <v>61</v>
      </c>
      <c r="B362" s="115">
        <v>31</v>
      </c>
      <c r="C362" s="115">
        <v>174</v>
      </c>
      <c r="D362" s="116">
        <f t="shared" si="6"/>
        <v>561.3</v>
      </c>
    </row>
    <row r="363" spans="1:4">
      <c r="A363" s="123" t="s">
        <v>341</v>
      </c>
      <c r="B363" s="115">
        <v>235</v>
      </c>
      <c r="C363" s="115">
        <v>1164</v>
      </c>
      <c r="D363" s="116">
        <f t="shared" si="6"/>
        <v>495.3</v>
      </c>
    </row>
    <row r="364" spans="1:4">
      <c r="A364" s="123" t="s">
        <v>342</v>
      </c>
      <c r="B364" s="115">
        <v>2</v>
      </c>
      <c r="C364" s="115">
        <v>8</v>
      </c>
      <c r="D364" s="116">
        <f t="shared" si="6"/>
        <v>400</v>
      </c>
    </row>
    <row r="365" spans="1:4">
      <c r="A365" s="123" t="s">
        <v>343</v>
      </c>
      <c r="B365" s="115">
        <v>554</v>
      </c>
      <c r="C365" s="115">
        <v>0</v>
      </c>
      <c r="D365" s="116">
        <f t="shared" si="6"/>
        <v>0</v>
      </c>
    </row>
    <row r="366" spans="1:4">
      <c r="A366" s="123" t="s">
        <v>344</v>
      </c>
      <c r="B366" s="115">
        <v>1</v>
      </c>
      <c r="C366" s="115">
        <v>0</v>
      </c>
      <c r="D366" s="116">
        <f t="shared" si="6"/>
        <v>0</v>
      </c>
    </row>
    <row r="367" spans="1:4">
      <c r="A367" s="123" t="s">
        <v>345</v>
      </c>
      <c r="B367" s="115">
        <v>1013</v>
      </c>
      <c r="C367" s="115">
        <v>1468</v>
      </c>
      <c r="D367" s="116">
        <f t="shared" si="6"/>
        <v>144.9</v>
      </c>
    </row>
    <row r="368" spans="1:4">
      <c r="A368" s="123" t="s">
        <v>346</v>
      </c>
      <c r="B368" s="115">
        <v>1718</v>
      </c>
      <c r="C368" s="115">
        <v>2669</v>
      </c>
      <c r="D368" s="116">
        <f t="shared" si="6"/>
        <v>155.4</v>
      </c>
    </row>
    <row r="369" spans="1:4">
      <c r="A369" s="123" t="s">
        <v>347</v>
      </c>
      <c r="B369" s="115">
        <v>0</v>
      </c>
      <c r="C369" s="115">
        <v>75</v>
      </c>
      <c r="D369" s="116" t="str">
        <f t="shared" si="6"/>
        <v/>
      </c>
    </row>
    <row r="370" spans="1:4">
      <c r="A370" s="123" t="s">
        <v>348</v>
      </c>
      <c r="B370" s="115">
        <v>0</v>
      </c>
      <c r="C370" s="115">
        <v>75</v>
      </c>
      <c r="D370" s="116" t="str">
        <f t="shared" si="6"/>
        <v/>
      </c>
    </row>
    <row r="371" spans="1:4">
      <c r="A371" s="123" t="s">
        <v>349</v>
      </c>
      <c r="B371" s="115">
        <v>1718</v>
      </c>
      <c r="C371" s="115">
        <v>2594</v>
      </c>
      <c r="D371" s="116">
        <f t="shared" si="6"/>
        <v>151</v>
      </c>
    </row>
    <row r="372" spans="1:4">
      <c r="A372" s="123" t="s">
        <v>350</v>
      </c>
      <c r="B372" s="115">
        <v>1718</v>
      </c>
      <c r="C372" s="115">
        <v>2594</v>
      </c>
      <c r="D372" s="116">
        <f t="shared" si="6"/>
        <v>151</v>
      </c>
    </row>
    <row r="373" spans="1:4">
      <c r="A373" s="123" t="s">
        <v>351</v>
      </c>
      <c r="B373" s="115">
        <v>54</v>
      </c>
      <c r="C373" s="115">
        <v>0</v>
      </c>
      <c r="D373" s="116">
        <f t="shared" si="6"/>
        <v>0</v>
      </c>
    </row>
    <row r="374" spans="1:4">
      <c r="A374" s="123" t="s">
        <v>352</v>
      </c>
      <c r="B374" s="115">
        <v>54</v>
      </c>
      <c r="C374" s="115">
        <v>0</v>
      </c>
      <c r="D374" s="116">
        <f t="shared" si="6"/>
        <v>0</v>
      </c>
    </row>
    <row r="375" spans="1:4">
      <c r="A375" s="123" t="s">
        <v>353</v>
      </c>
      <c r="B375" s="115">
        <v>54</v>
      </c>
      <c r="C375" s="115">
        <v>0</v>
      </c>
      <c r="D375" s="116">
        <f t="shared" si="6"/>
        <v>0</v>
      </c>
    </row>
    <row r="376" spans="1:4">
      <c r="A376" s="123" t="s">
        <v>354</v>
      </c>
      <c r="B376" s="115">
        <v>358</v>
      </c>
      <c r="C376" s="115">
        <v>416</v>
      </c>
      <c r="D376" s="116">
        <f t="shared" si="6"/>
        <v>116.2</v>
      </c>
    </row>
    <row r="377" spans="1:4">
      <c r="A377" s="123" t="s">
        <v>355</v>
      </c>
      <c r="B377" s="115">
        <v>76</v>
      </c>
      <c r="C377" s="115">
        <v>77</v>
      </c>
      <c r="D377" s="116">
        <f t="shared" si="6"/>
        <v>101.3</v>
      </c>
    </row>
    <row r="378" spans="1:4">
      <c r="A378" s="123" t="s">
        <v>57</v>
      </c>
      <c r="B378" s="115">
        <v>34</v>
      </c>
      <c r="C378" s="115">
        <v>28</v>
      </c>
      <c r="D378" s="116">
        <f t="shared" si="6"/>
        <v>82.4</v>
      </c>
    </row>
    <row r="379" spans="1:4">
      <c r="A379" s="123" t="s">
        <v>61</v>
      </c>
      <c r="B379" s="115">
        <v>0</v>
      </c>
      <c r="C379" s="115">
        <v>29</v>
      </c>
      <c r="D379" s="116" t="str">
        <f t="shared" si="6"/>
        <v/>
      </c>
    </row>
    <row r="380" spans="1:4">
      <c r="A380" s="123" t="s">
        <v>356</v>
      </c>
      <c r="B380" s="115">
        <v>42</v>
      </c>
      <c r="C380" s="115">
        <v>20</v>
      </c>
      <c r="D380" s="116">
        <f t="shared" si="6"/>
        <v>47.6</v>
      </c>
    </row>
    <row r="381" spans="1:4">
      <c r="A381" s="123" t="s">
        <v>357</v>
      </c>
      <c r="B381" s="115">
        <v>239</v>
      </c>
      <c r="C381" s="115">
        <v>329</v>
      </c>
      <c r="D381" s="116">
        <f t="shared" si="6"/>
        <v>137.7</v>
      </c>
    </row>
    <row r="382" spans="1:4">
      <c r="A382" s="123" t="s">
        <v>57</v>
      </c>
      <c r="B382" s="115">
        <v>67</v>
      </c>
      <c r="C382" s="115">
        <v>40</v>
      </c>
      <c r="D382" s="116">
        <f t="shared" si="6"/>
        <v>59.7</v>
      </c>
    </row>
    <row r="383" spans="1:4">
      <c r="A383" s="123" t="s">
        <v>358</v>
      </c>
      <c r="B383" s="115">
        <v>14</v>
      </c>
      <c r="C383" s="115">
        <v>60</v>
      </c>
      <c r="D383" s="116">
        <f t="shared" si="6"/>
        <v>428.6</v>
      </c>
    </row>
    <row r="384" spans="1:4">
      <c r="A384" s="123" t="s">
        <v>64</v>
      </c>
      <c r="B384" s="115">
        <v>0</v>
      </c>
      <c r="C384" s="115">
        <v>24</v>
      </c>
      <c r="D384" s="116" t="str">
        <f t="shared" si="6"/>
        <v/>
      </c>
    </row>
    <row r="385" spans="1:4">
      <c r="A385" s="123" t="s">
        <v>359</v>
      </c>
      <c r="B385" s="115">
        <v>158</v>
      </c>
      <c r="C385" s="115">
        <v>205</v>
      </c>
      <c r="D385" s="116">
        <f t="shared" si="6"/>
        <v>129.7</v>
      </c>
    </row>
    <row r="386" spans="1:4">
      <c r="A386" s="123" t="s">
        <v>360</v>
      </c>
      <c r="B386" s="115">
        <v>1</v>
      </c>
      <c r="C386" s="115">
        <v>2</v>
      </c>
      <c r="D386" s="116">
        <f t="shared" si="6"/>
        <v>200</v>
      </c>
    </row>
    <row r="387" spans="1:4">
      <c r="A387" s="123" t="s">
        <v>361</v>
      </c>
      <c r="B387" s="115">
        <v>1</v>
      </c>
      <c r="C387" s="115">
        <v>2</v>
      </c>
      <c r="D387" s="116">
        <f t="shared" si="6"/>
        <v>200</v>
      </c>
    </row>
    <row r="388" spans="1:4">
      <c r="A388" s="123" t="s">
        <v>362</v>
      </c>
      <c r="B388" s="115">
        <v>42</v>
      </c>
      <c r="C388" s="115">
        <v>8</v>
      </c>
      <c r="D388" s="116">
        <f t="shared" si="6"/>
        <v>19</v>
      </c>
    </row>
    <row r="389" spans="1:4">
      <c r="A389" s="123" t="s">
        <v>363</v>
      </c>
      <c r="B389" s="115">
        <v>42</v>
      </c>
      <c r="C389" s="115">
        <v>0</v>
      </c>
      <c r="D389" s="116">
        <f t="shared" si="6"/>
        <v>0</v>
      </c>
    </row>
    <row r="390" spans="1:4">
      <c r="A390" s="123" t="s">
        <v>364</v>
      </c>
      <c r="B390" s="115">
        <v>0</v>
      </c>
      <c r="C390" s="115">
        <v>8</v>
      </c>
      <c r="D390" s="116" t="str">
        <f t="shared" si="6"/>
        <v/>
      </c>
    </row>
    <row r="391" spans="1:4">
      <c r="A391" s="123" t="s">
        <v>365</v>
      </c>
      <c r="B391" s="115">
        <v>0</v>
      </c>
      <c r="C391" s="115">
        <v>918</v>
      </c>
      <c r="D391" s="116" t="str">
        <f t="shared" si="6"/>
        <v/>
      </c>
    </row>
    <row r="392" spans="1:4">
      <c r="A392" s="124" t="s">
        <v>366</v>
      </c>
      <c r="B392" s="115">
        <v>140599</v>
      </c>
      <c r="C392" s="115">
        <v>120080</v>
      </c>
      <c r="D392" s="116">
        <f t="shared" si="6"/>
        <v>85.4</v>
      </c>
    </row>
  </sheetData>
  <mergeCells count="1">
    <mergeCell ref="A2:D2"/>
  </mergeCells>
  <pageMargins left="0.393055555555556" right="0.354166666666667" top="0.26875" bottom="0.379166666666667" header="0.179166666666667" footer="0.16875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2"/>
  <sheetViews>
    <sheetView workbookViewId="0">
      <selection activeCell="A1" sqref="A1"/>
    </sheetView>
  </sheetViews>
  <sheetFormatPr defaultColWidth="9" defaultRowHeight="15.6"/>
  <cols>
    <col min="1" max="1" width="40.7" style="57" customWidth="1"/>
    <col min="2" max="2" width="30.7" style="57" customWidth="1"/>
    <col min="3" max="244" width="9" style="57"/>
  </cols>
  <sheetData>
    <row r="1" s="55" customFormat="1" spans="1:2">
      <c r="A1" s="5" t="s">
        <v>367</v>
      </c>
      <c r="B1" s="6"/>
    </row>
    <row r="2" s="83" customFormat="1" ht="40.8" customHeight="1" spans="1:244">
      <c r="A2" s="84" t="s">
        <v>368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</row>
    <row r="3" ht="18.6" spans="1:2">
      <c r="A3" s="87"/>
      <c r="B3" s="88" t="s">
        <v>2</v>
      </c>
    </row>
    <row r="4" s="12" customFormat="1" spans="1:244">
      <c r="A4" s="89" t="s">
        <v>3</v>
      </c>
      <c r="B4" s="90" t="s">
        <v>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</row>
    <row r="5" spans="1:2">
      <c r="A5" s="92" t="s">
        <v>7</v>
      </c>
      <c r="B5" s="93">
        <f>B6+B10+B16+B19</f>
        <v>45644</v>
      </c>
    </row>
    <row r="6" spans="1:2">
      <c r="A6" s="94" t="s">
        <v>369</v>
      </c>
      <c r="B6" s="95">
        <v>19711</v>
      </c>
    </row>
    <row r="7" spans="1:2">
      <c r="A7" s="96" t="s">
        <v>370</v>
      </c>
      <c r="B7" s="21">
        <v>14899</v>
      </c>
    </row>
    <row r="8" spans="1:2">
      <c r="A8" s="96" t="s">
        <v>371</v>
      </c>
      <c r="B8" s="21">
        <f>1771+447</f>
        <v>2218</v>
      </c>
    </row>
    <row r="9" spans="1:2">
      <c r="A9" s="96" t="s">
        <v>372</v>
      </c>
      <c r="B9" s="97">
        <v>2594</v>
      </c>
    </row>
    <row r="10" spans="1:2">
      <c r="A10" s="94" t="s">
        <v>373</v>
      </c>
      <c r="B10" s="95">
        <v>3214</v>
      </c>
    </row>
    <row r="11" spans="1:2">
      <c r="A11" s="98" t="s">
        <v>374</v>
      </c>
      <c r="B11" s="21">
        <v>2792</v>
      </c>
    </row>
    <row r="12" spans="1:2">
      <c r="A12" s="99" t="s">
        <v>375</v>
      </c>
      <c r="B12" s="21">
        <v>46</v>
      </c>
    </row>
    <row r="13" spans="1:2">
      <c r="A13" s="96" t="s">
        <v>376</v>
      </c>
      <c r="B13" s="21">
        <v>336</v>
      </c>
    </row>
    <row r="14" spans="1:2">
      <c r="A14" s="96" t="s">
        <v>377</v>
      </c>
      <c r="B14" s="97">
        <v>20</v>
      </c>
    </row>
    <row r="15" spans="1:2">
      <c r="A15" s="96" t="s">
        <v>378</v>
      </c>
      <c r="B15" s="97">
        <v>20</v>
      </c>
    </row>
    <row r="16" spans="1:2">
      <c r="A16" s="94" t="s">
        <v>379</v>
      </c>
      <c r="B16" s="95">
        <v>21883</v>
      </c>
    </row>
    <row r="17" spans="1:2">
      <c r="A17" s="96" t="s">
        <v>380</v>
      </c>
      <c r="B17" s="97">
        <v>21401</v>
      </c>
    </row>
    <row r="18" spans="1:2">
      <c r="A18" s="98" t="s">
        <v>381</v>
      </c>
      <c r="B18" s="21">
        <v>482</v>
      </c>
    </row>
    <row r="19" spans="1:2">
      <c r="A19" s="94" t="s">
        <v>382</v>
      </c>
      <c r="B19" s="95">
        <v>836</v>
      </c>
    </row>
    <row r="20" spans="1:2">
      <c r="A20" s="99" t="s">
        <v>383</v>
      </c>
      <c r="B20" s="100">
        <v>360</v>
      </c>
    </row>
    <row r="21" spans="1:2">
      <c r="A21" s="99" t="s">
        <v>384</v>
      </c>
      <c r="B21" s="100">
        <v>476</v>
      </c>
    </row>
    <row r="22" ht="42" customHeight="1" spans="1:2">
      <c r="A22" s="101"/>
      <c r="B22" s="102"/>
    </row>
  </sheetData>
  <mergeCells count="2">
    <mergeCell ref="A2:B2"/>
    <mergeCell ref="A22:B22"/>
  </mergeCells>
  <pageMargins left="0.747916666666667" right="0.747916666666667" top="0.707638888888889" bottom="0.66805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zoomScale="90" zoomScaleNormal="90" workbookViewId="0">
      <selection activeCell="A1" sqref="A1"/>
    </sheetView>
  </sheetViews>
  <sheetFormatPr defaultColWidth="9" defaultRowHeight="15.6" outlineLevelCol="2"/>
  <cols>
    <col min="1" max="1" width="45.7" customWidth="1"/>
    <col min="2" max="2" width="17.7" customWidth="1"/>
    <col min="3" max="3" width="17.7" style="80" customWidth="1"/>
  </cols>
  <sheetData>
    <row r="1" s="55" customFormat="1" spans="1:3">
      <c r="A1" s="5" t="s">
        <v>385</v>
      </c>
      <c r="B1" s="6"/>
      <c r="C1" s="58"/>
    </row>
    <row r="2" ht="20.4" customHeight="1" spans="1:3">
      <c r="A2" s="78" t="s">
        <v>386</v>
      </c>
      <c r="B2" s="78"/>
      <c r="C2" s="41"/>
    </row>
    <row r="3" ht="21.75" customHeight="1" spans="1:3">
      <c r="A3" s="1"/>
      <c r="C3" s="38" t="s">
        <v>2</v>
      </c>
    </row>
    <row r="4" s="77" customFormat="1" ht="21.75" customHeight="1" spans="1:3">
      <c r="A4" s="31" t="s">
        <v>3</v>
      </c>
      <c r="B4" s="31" t="s">
        <v>387</v>
      </c>
      <c r="C4" s="18" t="s">
        <v>388</v>
      </c>
    </row>
    <row r="5" s="12" customFormat="1" ht="21.75" customHeight="1" spans="1:3">
      <c r="A5" s="31" t="s">
        <v>7</v>
      </c>
      <c r="B5" s="65">
        <f>B6+B8+B17</f>
        <v>60139</v>
      </c>
      <c r="C5" s="49">
        <f>C6+C8+C17</f>
        <v>44857</v>
      </c>
    </row>
    <row r="6" s="12" customFormat="1" ht="21.75" customHeight="1" spans="1:3">
      <c r="A6" s="65" t="s">
        <v>389</v>
      </c>
      <c r="B6" s="65">
        <f>SUM(B7)</f>
        <v>7662</v>
      </c>
      <c r="C6" s="49">
        <f>SUM(C7)</f>
        <v>7662</v>
      </c>
    </row>
    <row r="7" ht="21.75" customHeight="1" spans="1:3">
      <c r="A7" s="67" t="s">
        <v>390</v>
      </c>
      <c r="B7" s="67">
        <v>7662</v>
      </c>
      <c r="C7" s="21">
        <v>7662</v>
      </c>
    </row>
    <row r="8" s="12" customFormat="1" ht="21.75" customHeight="1" spans="1:3">
      <c r="A8" s="65" t="s">
        <v>391</v>
      </c>
      <c r="B8" s="65">
        <f>SUM(B9:B16)</f>
        <v>50469</v>
      </c>
      <c r="C8" s="49">
        <f>SUM(C9:C16)</f>
        <v>35187</v>
      </c>
    </row>
    <row r="9" ht="21.75" customHeight="1" spans="1:3">
      <c r="A9" s="67" t="s">
        <v>392</v>
      </c>
      <c r="B9" s="67">
        <v>2365</v>
      </c>
      <c r="C9" s="21">
        <v>2365</v>
      </c>
    </row>
    <row r="10" ht="21.75" customHeight="1" spans="1:3">
      <c r="A10" s="67" t="s">
        <v>393</v>
      </c>
      <c r="B10" s="67">
        <v>23036</v>
      </c>
      <c r="C10" s="21">
        <v>7754</v>
      </c>
    </row>
    <row r="11" ht="21.75" customHeight="1" spans="1:3">
      <c r="A11" s="67" t="s">
        <v>394</v>
      </c>
      <c r="B11" s="67">
        <v>3341</v>
      </c>
      <c r="C11" s="21">
        <v>3341</v>
      </c>
    </row>
    <row r="12" ht="21.75" customHeight="1" spans="1:3">
      <c r="A12" s="67" t="s">
        <v>395</v>
      </c>
      <c r="B12" s="67">
        <v>33</v>
      </c>
      <c r="C12" s="21">
        <v>33</v>
      </c>
    </row>
    <row r="13" ht="21.75" customHeight="1" spans="1:3">
      <c r="A13" s="67" t="s">
        <v>396</v>
      </c>
      <c r="B13" s="67">
        <v>8068</v>
      </c>
      <c r="C13" s="21">
        <v>8068</v>
      </c>
    </row>
    <row r="14" ht="21.75" customHeight="1" spans="1:3">
      <c r="A14" s="67" t="s">
        <v>397</v>
      </c>
      <c r="B14" s="67">
        <v>11945</v>
      </c>
      <c r="C14" s="21">
        <v>11945</v>
      </c>
    </row>
    <row r="15" ht="21.75" customHeight="1" spans="1:3">
      <c r="A15" s="67" t="s">
        <v>398</v>
      </c>
      <c r="B15" s="67">
        <v>8</v>
      </c>
      <c r="C15" s="21">
        <v>8</v>
      </c>
    </row>
    <row r="16" ht="21.75" customHeight="1" spans="1:3">
      <c r="A16" s="67" t="s">
        <v>399</v>
      </c>
      <c r="B16" s="67">
        <v>1673</v>
      </c>
      <c r="C16" s="21">
        <v>1673</v>
      </c>
    </row>
    <row r="17" s="12" customFormat="1" ht="21.75" customHeight="1" spans="1:3">
      <c r="A17" s="65" t="s">
        <v>400</v>
      </c>
      <c r="B17" s="65">
        <f>SUM(B18:B25)</f>
        <v>2008</v>
      </c>
      <c r="C17" s="49">
        <f>SUM(C18:C25)</f>
        <v>2008</v>
      </c>
    </row>
    <row r="18" s="12" customFormat="1" ht="21.75" customHeight="1" spans="1:3">
      <c r="A18" s="67" t="s">
        <v>401</v>
      </c>
      <c r="B18" s="67">
        <v>4</v>
      </c>
      <c r="C18" s="21">
        <v>4</v>
      </c>
    </row>
    <row r="19" ht="21.75" customHeight="1" spans="1:3">
      <c r="A19" s="67" t="s">
        <v>402</v>
      </c>
      <c r="B19" s="67">
        <v>484</v>
      </c>
      <c r="C19" s="21">
        <v>484</v>
      </c>
    </row>
    <row r="20" ht="21.75" customHeight="1" spans="1:3">
      <c r="A20" s="81" t="s">
        <v>403</v>
      </c>
      <c r="B20" s="67">
        <v>3</v>
      </c>
      <c r="C20" s="21">
        <v>3</v>
      </c>
    </row>
    <row r="21" ht="21.75" customHeight="1" spans="1:3">
      <c r="A21" s="67" t="s">
        <v>404</v>
      </c>
      <c r="B21" s="67">
        <v>10</v>
      </c>
      <c r="C21" s="21">
        <v>10</v>
      </c>
    </row>
    <row r="22" ht="21.75" customHeight="1" spans="1:3">
      <c r="A22" s="67" t="s">
        <v>405</v>
      </c>
      <c r="B22" s="67">
        <v>481</v>
      </c>
      <c r="C22" s="21">
        <v>481</v>
      </c>
    </row>
    <row r="23" ht="21.75" customHeight="1" spans="1:3">
      <c r="A23" s="67" t="s">
        <v>406</v>
      </c>
      <c r="B23" s="67">
        <v>44</v>
      </c>
      <c r="C23" s="21">
        <v>44</v>
      </c>
    </row>
    <row r="24" ht="21.75" customHeight="1" spans="1:3">
      <c r="A24" s="67" t="s">
        <v>407</v>
      </c>
      <c r="B24" s="74">
        <v>974</v>
      </c>
      <c r="C24" s="82">
        <v>974</v>
      </c>
    </row>
    <row r="25" ht="21.75" customHeight="1" spans="1:3">
      <c r="A25" s="67" t="s">
        <v>408</v>
      </c>
      <c r="B25" s="74">
        <v>8</v>
      </c>
      <c r="C25" s="82">
        <v>8</v>
      </c>
    </row>
    <row r="26" spans="1:1">
      <c r="A26" s="1"/>
    </row>
    <row r="27" spans="1:1">
      <c r="A27" s="1"/>
    </row>
    <row r="28" spans="1:1">
      <c r="A28" s="1"/>
    </row>
  </sheetData>
  <mergeCells count="1">
    <mergeCell ref="A2:C2"/>
  </mergeCells>
  <pageMargins left="0.699305555555556" right="0.699305555555556" top="1.12916666666667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9" defaultRowHeight="15.6" outlineLevelCol="4"/>
  <cols>
    <col min="1" max="1" width="28.7" customWidth="1"/>
    <col min="2" max="4" width="17.7" customWidth="1"/>
  </cols>
  <sheetData>
    <row r="1" s="55" customFormat="1" spans="1:5">
      <c r="A1" s="5" t="s">
        <v>409</v>
      </c>
      <c r="B1" s="6"/>
      <c r="C1" s="6"/>
      <c r="D1" s="6"/>
      <c r="E1" s="58"/>
    </row>
    <row r="2" s="12" customFormat="1" ht="40.8" customHeight="1" spans="1:4">
      <c r="A2" s="78" t="s">
        <v>410</v>
      </c>
      <c r="B2" s="78"/>
      <c r="C2" s="78"/>
      <c r="D2" s="78"/>
    </row>
    <row r="3" ht="21.75" customHeight="1" spans="1:4">
      <c r="A3" s="1"/>
      <c r="D3" s="79" t="s">
        <v>2</v>
      </c>
    </row>
    <row r="4" s="77" customFormat="1" ht="21.75" customHeight="1" spans="1:4">
      <c r="A4" s="31" t="s">
        <v>411</v>
      </c>
      <c r="B4" s="31" t="s">
        <v>389</v>
      </c>
      <c r="C4" s="31" t="s">
        <v>391</v>
      </c>
      <c r="D4" s="31" t="s">
        <v>400</v>
      </c>
    </row>
    <row r="5" s="12" customFormat="1" ht="21.75" customHeight="1" spans="1:4">
      <c r="A5" s="31" t="s">
        <v>7</v>
      </c>
      <c r="B5" s="65">
        <v>0</v>
      </c>
      <c r="C5" s="65">
        <f>SUM(C6:C10)</f>
        <v>15282</v>
      </c>
      <c r="D5" s="65">
        <v>0</v>
      </c>
    </row>
    <row r="6" ht="21.75" customHeight="1" spans="1:4">
      <c r="A6" s="67" t="s">
        <v>412</v>
      </c>
      <c r="B6" s="67">
        <v>0</v>
      </c>
      <c r="C6" s="67">
        <v>4569</v>
      </c>
      <c r="D6" s="67">
        <v>0</v>
      </c>
    </row>
    <row r="7" ht="21.75" customHeight="1" spans="1:4">
      <c r="A7" s="67" t="s">
        <v>413</v>
      </c>
      <c r="B7" s="67">
        <v>0</v>
      </c>
      <c r="C7" s="67">
        <v>5053</v>
      </c>
      <c r="D7" s="67">
        <v>0</v>
      </c>
    </row>
    <row r="8" ht="21.75" customHeight="1" spans="1:4">
      <c r="A8" s="67" t="s">
        <v>414</v>
      </c>
      <c r="B8" s="67">
        <v>0</v>
      </c>
      <c r="C8" s="67">
        <v>2864</v>
      </c>
      <c r="D8" s="67">
        <v>0</v>
      </c>
    </row>
    <row r="9" ht="21.75" customHeight="1" spans="1:4">
      <c r="A9" s="67" t="s">
        <v>415</v>
      </c>
      <c r="B9" s="67">
        <v>0</v>
      </c>
      <c r="C9" s="67">
        <v>1165</v>
      </c>
      <c r="D9" s="67">
        <v>0</v>
      </c>
    </row>
    <row r="10" ht="21.75" customHeight="1" spans="1:4">
      <c r="A10" s="67" t="s">
        <v>416</v>
      </c>
      <c r="B10" s="67">
        <v>0</v>
      </c>
      <c r="C10" s="67">
        <v>1631</v>
      </c>
      <c r="D10" s="67">
        <v>0</v>
      </c>
    </row>
  </sheetData>
  <mergeCells count="1">
    <mergeCell ref="A2:D2"/>
  </mergeCells>
  <pageMargins left="0.699305555555556" right="0.509027777777778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1"/>
    </sheetView>
  </sheetViews>
  <sheetFormatPr defaultColWidth="9" defaultRowHeight="15.6" outlineLevelCol="4"/>
  <cols>
    <col min="1" max="1" width="38.7" customWidth="1"/>
    <col min="2" max="4" width="14.7" customWidth="1"/>
  </cols>
  <sheetData>
    <row r="1" s="55" customFormat="1" spans="1:5">
      <c r="A1" s="5" t="s">
        <v>417</v>
      </c>
      <c r="B1" s="6"/>
      <c r="C1" s="6"/>
      <c r="D1" s="6"/>
      <c r="E1" s="58"/>
    </row>
    <row r="2" s="12" customFormat="1" ht="20.4" spans="1:4">
      <c r="A2" s="59" t="s">
        <v>418</v>
      </c>
      <c r="B2" s="59"/>
      <c r="C2" s="59"/>
      <c r="D2" s="59"/>
    </row>
    <row r="3" ht="22.2" spans="1:4">
      <c r="A3" s="69"/>
      <c r="B3" s="69"/>
      <c r="C3" s="69"/>
      <c r="D3" s="70" t="s">
        <v>2</v>
      </c>
    </row>
    <row r="4" s="12" customFormat="1" ht="31.2" spans="1:4">
      <c r="A4" s="71" t="s">
        <v>3</v>
      </c>
      <c r="B4" s="72" t="s">
        <v>4</v>
      </c>
      <c r="C4" s="31" t="s">
        <v>5</v>
      </c>
      <c r="D4" s="72" t="s">
        <v>6</v>
      </c>
    </row>
    <row r="5" ht="23.25" customHeight="1" spans="1:4">
      <c r="A5" s="71" t="s">
        <v>7</v>
      </c>
      <c r="B5" s="73">
        <f>B6</f>
        <v>0</v>
      </c>
      <c r="C5" s="73">
        <f>C6</f>
        <v>0</v>
      </c>
      <c r="D5" s="73">
        <f>D6</f>
        <v>0</v>
      </c>
    </row>
    <row r="6" ht="23.25" customHeight="1" spans="1:4">
      <c r="A6" s="67" t="s">
        <v>419</v>
      </c>
      <c r="B6" s="74"/>
      <c r="C6" s="74"/>
      <c r="D6" s="74"/>
    </row>
    <row r="7" ht="23.25" customHeight="1" spans="1:4">
      <c r="A7" s="67" t="s">
        <v>420</v>
      </c>
      <c r="B7" s="74"/>
      <c r="C7" s="74"/>
      <c r="D7" s="74"/>
    </row>
    <row r="8" ht="23.25" customHeight="1" spans="1:4">
      <c r="A8" s="67" t="s">
        <v>421</v>
      </c>
      <c r="B8" s="74"/>
      <c r="C8" s="74"/>
      <c r="D8" s="74"/>
    </row>
    <row r="9" ht="23.25" customHeight="1" spans="1:4">
      <c r="A9" s="67" t="s">
        <v>422</v>
      </c>
      <c r="B9" s="74"/>
      <c r="C9" s="74"/>
      <c r="D9" s="74"/>
    </row>
    <row r="10" ht="23.25" customHeight="1" spans="1:4">
      <c r="A10" s="67" t="s">
        <v>423</v>
      </c>
      <c r="B10" s="74"/>
      <c r="C10" s="74"/>
      <c r="D10" s="74"/>
    </row>
    <row r="11" ht="23.25" customHeight="1" spans="1:4">
      <c r="A11" s="67" t="s">
        <v>424</v>
      </c>
      <c r="B11" s="74"/>
      <c r="C11" s="74"/>
      <c r="D11" s="74"/>
    </row>
    <row r="12" ht="23.25" customHeight="1" spans="1:4">
      <c r="A12" s="67" t="s">
        <v>425</v>
      </c>
      <c r="B12" s="74"/>
      <c r="C12" s="74"/>
      <c r="D12" s="74"/>
    </row>
    <row r="13" ht="23.25" customHeight="1" spans="1:4">
      <c r="A13" s="75" t="s">
        <v>426</v>
      </c>
      <c r="B13" s="74"/>
      <c r="C13" s="74"/>
      <c r="D13" s="74"/>
    </row>
    <row r="14" ht="23.25" customHeight="1" spans="1:4">
      <c r="A14" s="76" t="s">
        <v>427</v>
      </c>
      <c r="B14" s="74"/>
      <c r="C14" s="74"/>
      <c r="D14" s="74"/>
    </row>
  </sheetData>
  <mergeCells count="1">
    <mergeCell ref="A2:D2"/>
  </mergeCells>
  <pageMargins left="0.699305555555556" right="0.509027777777778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"/>
    </sheetView>
  </sheetViews>
  <sheetFormatPr defaultColWidth="9" defaultRowHeight="15.6" outlineLevelCol="4"/>
  <cols>
    <col min="1" max="1" width="38.7" style="57" customWidth="1"/>
    <col min="2" max="4" width="14.7" style="57" customWidth="1"/>
    <col min="5" max="5" width="11.4" style="57" customWidth="1"/>
    <col min="6" max="6" width="9" style="57"/>
    <col min="7" max="7" width="12.6" style="57"/>
    <col min="8" max="16384" width="9" style="57"/>
  </cols>
  <sheetData>
    <row r="1" s="55" customFormat="1" spans="1:5">
      <c r="A1" s="5" t="s">
        <v>428</v>
      </c>
      <c r="B1" s="6"/>
      <c r="C1" s="6"/>
      <c r="D1" s="6"/>
      <c r="E1" s="58"/>
    </row>
    <row r="2" ht="20.4" customHeight="1" spans="1:5">
      <c r="A2" s="59" t="s">
        <v>429</v>
      </c>
      <c r="B2" s="59"/>
      <c r="C2" s="59"/>
      <c r="D2" s="59"/>
      <c r="E2" s="60"/>
    </row>
    <row r="3" ht="18.9" customHeight="1" spans="4:5">
      <c r="D3" s="61" t="s">
        <v>2</v>
      </c>
      <c r="E3" s="61"/>
    </row>
    <row r="4" s="56" customFormat="1" ht="31.2" spans="1:4">
      <c r="A4" s="62" t="s">
        <v>3</v>
      </c>
      <c r="B4" s="63" t="s">
        <v>4</v>
      </c>
      <c r="C4" s="63" t="s">
        <v>5</v>
      </c>
      <c r="D4" s="63" t="s">
        <v>6</v>
      </c>
    </row>
    <row r="5" ht="21" customHeight="1" spans="1:4">
      <c r="A5" s="64" t="s">
        <v>7</v>
      </c>
      <c r="B5" s="65">
        <f>B6+B8+B10+B12+B14</f>
        <v>1292</v>
      </c>
      <c r="C5" s="65">
        <f>C6+C8+C10+C12+C14</f>
        <v>480</v>
      </c>
      <c r="D5" s="66">
        <f>C5/B5*100</f>
        <v>37.1517027863777</v>
      </c>
    </row>
    <row r="6" ht="21" customHeight="1" spans="1:4">
      <c r="A6" s="65" t="s">
        <v>430</v>
      </c>
      <c r="B6" s="65">
        <f>SUM(B7)</f>
        <v>11</v>
      </c>
      <c r="C6" s="65">
        <f>SUM(C7)</f>
        <v>0</v>
      </c>
      <c r="D6" s="66">
        <f>C6/B6*100</f>
        <v>0</v>
      </c>
    </row>
    <row r="7" ht="21" customHeight="1" spans="1:4">
      <c r="A7" s="67" t="s">
        <v>431</v>
      </c>
      <c r="B7" s="67">
        <v>11</v>
      </c>
      <c r="C7" s="67">
        <v>0</v>
      </c>
      <c r="D7" s="66">
        <f>C7/B7*100</f>
        <v>0</v>
      </c>
    </row>
    <row r="8" ht="21" customHeight="1" spans="1:4">
      <c r="A8" s="65" t="s">
        <v>38</v>
      </c>
      <c r="B8" s="65">
        <f>SUM(B9:B9)</f>
        <v>219</v>
      </c>
      <c r="C8" s="65">
        <f>SUM(C9:C9)</f>
        <v>394</v>
      </c>
      <c r="D8" s="66">
        <f>C8/B8*100</f>
        <v>179.908675799087</v>
      </c>
    </row>
    <row r="9" ht="21.6" customHeight="1" spans="1:4">
      <c r="A9" s="67" t="s">
        <v>432</v>
      </c>
      <c r="B9" s="21">
        <v>219</v>
      </c>
      <c r="C9" s="67">
        <v>394</v>
      </c>
      <c r="D9" s="66">
        <f>C9/B9*100</f>
        <v>179.908675799087</v>
      </c>
    </row>
    <row r="10" ht="21" customHeight="1" spans="1:4">
      <c r="A10" s="65" t="s">
        <v>42</v>
      </c>
      <c r="B10" s="65">
        <f>SUM(B11)</f>
        <v>0</v>
      </c>
      <c r="C10" s="65">
        <f>SUM(C11)</f>
        <v>23</v>
      </c>
      <c r="D10" s="66"/>
    </row>
    <row r="11" ht="21" customHeight="1" spans="1:4">
      <c r="A11" s="67" t="s">
        <v>433</v>
      </c>
      <c r="B11" s="21">
        <v>0</v>
      </c>
      <c r="C11" s="21">
        <v>23</v>
      </c>
      <c r="D11" s="66"/>
    </row>
    <row r="12" ht="21" customHeight="1" spans="1:4">
      <c r="A12" s="65" t="s">
        <v>43</v>
      </c>
      <c r="B12" s="65">
        <f>SUM(B13)</f>
        <v>799</v>
      </c>
      <c r="C12" s="65">
        <f>SUM(C13)</f>
        <v>0</v>
      </c>
      <c r="D12" s="66">
        <f t="shared" ref="D10:D15" si="0">C12/B12*100</f>
        <v>0</v>
      </c>
    </row>
    <row r="13" ht="21" customHeight="1" spans="1:4">
      <c r="A13" s="67" t="s">
        <v>434</v>
      </c>
      <c r="B13" s="21">
        <v>799</v>
      </c>
      <c r="C13" s="21">
        <v>0</v>
      </c>
      <c r="D13" s="66">
        <f t="shared" si="0"/>
        <v>0</v>
      </c>
    </row>
    <row r="14" ht="21" customHeight="1" spans="1:4">
      <c r="A14" s="65" t="s">
        <v>435</v>
      </c>
      <c r="B14" s="65">
        <f>SUM(B15:B15)</f>
        <v>263</v>
      </c>
      <c r="C14" s="65">
        <f>SUM(C15:C15)</f>
        <v>63</v>
      </c>
      <c r="D14" s="66">
        <f t="shared" si="0"/>
        <v>23.9543726235741</v>
      </c>
    </row>
    <row r="15" ht="21" customHeight="1" spans="1:4">
      <c r="A15" s="67" t="s">
        <v>436</v>
      </c>
      <c r="B15" s="21">
        <v>263</v>
      </c>
      <c r="C15" s="67">
        <v>63</v>
      </c>
      <c r="D15" s="66">
        <f t="shared" si="0"/>
        <v>23.9543726235741</v>
      </c>
    </row>
    <row r="16" spans="5:5">
      <c r="E16" s="68"/>
    </row>
    <row r="17" spans="5:5">
      <c r="E17" s="68"/>
    </row>
    <row r="18" spans="5:5">
      <c r="E18" s="68"/>
    </row>
    <row r="19" spans="5:5">
      <c r="E19" s="68"/>
    </row>
    <row r="20" spans="5:5">
      <c r="E20" s="68"/>
    </row>
    <row r="21" spans="5:5">
      <c r="E21" s="68"/>
    </row>
    <row r="22" spans="5:5">
      <c r="E22" s="68"/>
    </row>
    <row r="23" spans="5:5">
      <c r="E23" s="68"/>
    </row>
    <row r="24" spans="5:5">
      <c r="E24" s="68"/>
    </row>
    <row r="25" spans="5:5">
      <c r="E25" s="68"/>
    </row>
    <row r="26" spans="5:5">
      <c r="E26" s="68"/>
    </row>
    <row r="27" spans="5:5">
      <c r="E27" s="68"/>
    </row>
    <row r="28" spans="5:5">
      <c r="E28" s="68"/>
    </row>
    <row r="29" spans="5:5">
      <c r="E29" s="68"/>
    </row>
    <row r="30" spans="5:5">
      <c r="E30" s="68"/>
    </row>
    <row r="31" spans="5:5">
      <c r="E31" s="68"/>
    </row>
    <row r="32" spans="5:5">
      <c r="E32" s="68"/>
    </row>
    <row r="33" spans="5:5">
      <c r="E33" s="68"/>
    </row>
    <row r="34" spans="5:5">
      <c r="E34" s="68"/>
    </row>
    <row r="35" spans="5:5">
      <c r="E35" s="68"/>
    </row>
    <row r="36" spans="5:5">
      <c r="E36" s="68"/>
    </row>
    <row r="37" spans="5:5">
      <c r="E37" s="68"/>
    </row>
    <row r="38" spans="5:5">
      <c r="E38" s="68"/>
    </row>
  </sheetData>
  <mergeCells count="1">
    <mergeCell ref="A2:D2"/>
  </mergeCells>
  <pageMargins left="0.668055555555556" right="0.668055555555556" top="0.984027777777778" bottom="0.984027777777778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" sqref="A1"/>
    </sheetView>
  </sheetViews>
  <sheetFormatPr defaultColWidth="9" defaultRowHeight="15.6" outlineLevelCol="1"/>
  <cols>
    <col min="1" max="1" width="46.7" customWidth="1"/>
    <col min="2" max="2" width="19.7" customWidth="1"/>
  </cols>
  <sheetData>
    <row r="1" spans="1:2">
      <c r="A1" s="5" t="s">
        <v>437</v>
      </c>
      <c r="B1" s="6"/>
    </row>
    <row r="2" ht="20.4" spans="1:2">
      <c r="A2" s="14" t="s">
        <v>438</v>
      </c>
      <c r="B2" s="14"/>
    </row>
    <row r="3" spans="1:2">
      <c r="A3" s="5"/>
      <c r="B3" s="38" t="s">
        <v>2</v>
      </c>
    </row>
    <row r="4" ht="18" customHeight="1" spans="1:2">
      <c r="A4" s="31" t="s">
        <v>3</v>
      </c>
      <c r="B4" s="31" t="s">
        <v>439</v>
      </c>
    </row>
    <row r="5" s="12" customFormat="1" ht="18" customHeight="1" spans="1:2">
      <c r="A5" s="49" t="s">
        <v>440</v>
      </c>
      <c r="B5" s="50">
        <f>B6+B8+B10</f>
        <v>480</v>
      </c>
    </row>
    <row r="6" ht="18" customHeight="1" spans="1:2">
      <c r="A6" s="51" t="s">
        <v>38</v>
      </c>
      <c r="B6" s="52">
        <f>SUM(B7)</f>
        <v>394</v>
      </c>
    </row>
    <row r="7" ht="18" customHeight="1" spans="1:2">
      <c r="A7" s="53" t="s">
        <v>441</v>
      </c>
      <c r="B7" s="52">
        <v>394</v>
      </c>
    </row>
    <row r="8" ht="18" customHeight="1" spans="1:2">
      <c r="A8" s="53" t="s">
        <v>42</v>
      </c>
      <c r="B8" s="52">
        <f>SUM(B9)</f>
        <v>23</v>
      </c>
    </row>
    <row r="9" ht="18" customHeight="1" spans="1:2">
      <c r="A9" s="53" t="s">
        <v>442</v>
      </c>
      <c r="B9" s="52">
        <v>23</v>
      </c>
    </row>
    <row r="10" ht="18" customHeight="1" spans="1:2">
      <c r="A10" s="53" t="s">
        <v>435</v>
      </c>
      <c r="B10" s="52">
        <f>SUM(B11:B11)</f>
        <v>63</v>
      </c>
    </row>
    <row r="11" ht="18" customHeight="1" spans="1:2">
      <c r="A11" s="54" t="s">
        <v>443</v>
      </c>
      <c r="B11" s="52">
        <v>63</v>
      </c>
    </row>
    <row r="12" ht="18" customHeight="1"/>
  </sheetData>
  <protectedRanges>
    <protectedRange sqref="B6:B11" name="区域2"/>
  </protectedRanges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1.2020年伊滨经开区一般公共预算收入预算表</vt:lpstr>
      <vt:lpstr>2.2020年伊滨经开区一般公共预算支出表</vt:lpstr>
      <vt:lpstr>3.2020年伊滨经开区本级支出预算表</vt:lpstr>
      <vt:lpstr>4.2020年伊滨经开区一般公共预算基本支出预算表  </vt:lpstr>
      <vt:lpstr>5.2020年市对区一般公共预算税收返还和转移支付表</vt:lpstr>
      <vt:lpstr>6.2020年区对乡镇一般公共预算税收返还和转移支付预算支出表</vt:lpstr>
      <vt:lpstr>7.2020年伊滨经开区政府性基金收入预算表</vt:lpstr>
      <vt:lpstr>8.2020年伊滨经开区政府性基金支出预算表</vt:lpstr>
      <vt:lpstr>9.2020年伊滨经开区政府性基金转移支付预算表</vt:lpstr>
      <vt:lpstr>10.2020年伊滨经开区政府性基金转移支付预算表 (乡)</vt:lpstr>
      <vt:lpstr>11.2020年伊滨经开区国有资本经营收入预算表</vt:lpstr>
      <vt:lpstr>12.2020年伊滨经开区国有资本经营支出预算表</vt:lpstr>
      <vt:lpstr>13.2020年伊滨经开区国有资本经营转移支付表</vt:lpstr>
      <vt:lpstr>14.2020年伊滨经开区社会保险基金收入预算表</vt:lpstr>
      <vt:lpstr>15.2020年伊滨经开区社会保险基金支出预算表</vt:lpstr>
      <vt:lpstr>16.2020年部门“三公”经费支出预算表</vt:lpstr>
      <vt:lpstr>17.一般债务限额和余额情况表</vt:lpstr>
      <vt:lpstr>18.专项债务限额和余额情况表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www.jujumao.com</dc:creator>
  <cp:lastModifiedBy>Administrator</cp:lastModifiedBy>
  <cp:revision>1</cp:revision>
  <dcterms:created xsi:type="dcterms:W3CDTF">2011-02-16T12:38:00Z</dcterms:created>
  <cp:lastPrinted>2019-05-17T08:39:00Z</cp:lastPrinted>
  <dcterms:modified xsi:type="dcterms:W3CDTF">2021-06-12T11:05:00Z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9D4C68A0D6554783B99BD0EB206C9BA9</vt:lpwstr>
  </property>
</Properties>
</file>